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05" yWindow="225" windowWidth="14535" windowHeight="12705"/>
  </bookViews>
  <sheets>
    <sheet name="Приложение 1" sheetId="24" r:id="rId1"/>
    <sheet name="Приложение 2" sheetId="26" r:id="rId2"/>
  </sheets>
  <definedNames>
    <definedName name="_xlnm._FilterDatabase" localSheetId="1" hidden="1">'Приложение 2'!$A$9:$H$536</definedName>
    <definedName name="_xlnm.Print_Titles" localSheetId="1">'Приложение 2'!$7:$9</definedName>
    <definedName name="_xlnm.Print_Area" localSheetId="0">'Приложение 1'!$A$1:$F$134</definedName>
    <definedName name="_xlnm.Print_Area" localSheetId="1">'Приложение 2'!$A$5:$H$5</definedName>
  </definedNames>
  <calcPr calcId="145621"/>
</workbook>
</file>

<file path=xl/calcChain.xml><?xml version="1.0" encoding="utf-8"?>
<calcChain xmlns="http://schemas.openxmlformats.org/spreadsheetml/2006/main">
  <c r="E130" i="24" l="1"/>
  <c r="D130" i="24"/>
  <c r="E128" i="24"/>
  <c r="D128" i="24"/>
  <c r="F127" i="24"/>
  <c r="F126" i="24"/>
  <c r="F125" i="24"/>
  <c r="E124" i="24"/>
  <c r="F124" i="24" s="1"/>
  <c r="D124" i="24"/>
  <c r="F123" i="24"/>
  <c r="F122" i="24"/>
  <c r="E121" i="24"/>
  <c r="F121" i="24" s="1"/>
  <c r="D121" i="24"/>
  <c r="F120" i="24"/>
  <c r="F119" i="24"/>
  <c r="F118" i="24"/>
  <c r="F117" i="24"/>
  <c r="F116" i="24"/>
  <c r="F115" i="24"/>
  <c r="F114" i="24"/>
  <c r="F113" i="24"/>
  <c r="F112" i="24"/>
  <c r="F111" i="24"/>
  <c r="F110" i="24"/>
  <c r="E109" i="24"/>
  <c r="F109" i="24" s="1"/>
  <c r="D109" i="24"/>
  <c r="F108" i="24"/>
  <c r="E107" i="24"/>
  <c r="D107" i="24"/>
  <c r="F106" i="24"/>
  <c r="F105" i="24"/>
  <c r="F104" i="24"/>
  <c r="F103" i="24"/>
  <c r="F102" i="24"/>
  <c r="F101" i="24"/>
  <c r="F100" i="24"/>
  <c r="F99" i="24"/>
  <c r="F98" i="24"/>
  <c r="F97" i="24"/>
  <c r="E96" i="24"/>
  <c r="F96" i="24" s="1"/>
  <c r="D96" i="24"/>
  <c r="F95" i="24"/>
  <c r="F94" i="24"/>
  <c r="F93" i="24"/>
  <c r="D92" i="24"/>
  <c r="F91" i="24"/>
  <c r="F90" i="24"/>
  <c r="E89" i="24"/>
  <c r="D89" i="24"/>
  <c r="D88" i="24"/>
  <c r="D87" i="24"/>
  <c r="E83" i="24"/>
  <c r="D83" i="24"/>
  <c r="E74" i="24"/>
  <c r="D74" i="24"/>
  <c r="F73" i="24"/>
  <c r="E72" i="24"/>
  <c r="F72" i="24" s="1"/>
  <c r="D72" i="24"/>
  <c r="E70" i="24"/>
  <c r="D70" i="24"/>
  <c r="F68" i="24"/>
  <c r="F67" i="24"/>
  <c r="E66" i="24"/>
  <c r="F66" i="24" s="1"/>
  <c r="D66" i="24"/>
  <c r="E65" i="24"/>
  <c r="F65" i="24" s="1"/>
  <c r="D65" i="24"/>
  <c r="F64" i="24"/>
  <c r="F63" i="24"/>
  <c r="F61" i="24"/>
  <c r="E60" i="24"/>
  <c r="F60" i="24" s="1"/>
  <c r="D60" i="24"/>
  <c r="F59" i="24"/>
  <c r="F58" i="24"/>
  <c r="F57" i="24"/>
  <c r="E56" i="24"/>
  <c r="D56" i="24"/>
  <c r="F55" i="24"/>
  <c r="F54" i="24"/>
  <c r="E53" i="24"/>
  <c r="F53" i="24" s="1"/>
  <c r="D53" i="24"/>
  <c r="E52" i="24"/>
  <c r="F52" i="24" s="1"/>
  <c r="D52" i="24"/>
  <c r="E51" i="24"/>
  <c r="F51" i="24" s="1"/>
  <c r="D51" i="24"/>
  <c r="E48" i="24"/>
  <c r="D48" i="24"/>
  <c r="F46" i="24"/>
  <c r="E45" i="24"/>
  <c r="D45" i="24"/>
  <c r="F42" i="24"/>
  <c r="E41" i="24"/>
  <c r="D41" i="24"/>
  <c r="F37" i="24"/>
  <c r="E36" i="24"/>
  <c r="F36" i="24" s="1"/>
  <c r="D36" i="24"/>
  <c r="F33" i="24"/>
  <c r="F29" i="24"/>
  <c r="E28" i="24"/>
  <c r="F28" i="24" s="1"/>
  <c r="D28" i="24"/>
  <c r="E27" i="24"/>
  <c r="F27" i="24" s="1"/>
  <c r="D27" i="24"/>
  <c r="F26" i="24"/>
  <c r="F25" i="24"/>
  <c r="F24" i="24"/>
  <c r="F23" i="24"/>
  <c r="E22" i="24"/>
  <c r="F22" i="24" s="1"/>
  <c r="D22" i="24"/>
  <c r="F21" i="24"/>
  <c r="F18" i="24"/>
  <c r="F17" i="24"/>
  <c r="A15" i="24"/>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F14" i="24"/>
  <c r="E13" i="24"/>
  <c r="F13" i="24" s="1"/>
  <c r="D13" i="24"/>
  <c r="A13" i="24"/>
  <c r="D12" i="24"/>
  <c r="D134" i="24" s="1"/>
  <c r="F41" i="24" l="1"/>
  <c r="F56" i="24"/>
  <c r="F107" i="24"/>
  <c r="E12" i="24"/>
  <c r="F12" i="24" s="1"/>
  <c r="F45" i="24"/>
  <c r="F89" i="24"/>
  <c r="E92" i="24"/>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H193" i="26"/>
  <c r="H194" i="26"/>
  <c r="H195" i="26"/>
  <c r="H196" i="26"/>
  <c r="H197" i="26"/>
  <c r="H198" i="26"/>
  <c r="H199" i="26"/>
  <c r="H200" i="26"/>
  <c r="H201" i="26"/>
  <c r="H202" i="26"/>
  <c r="H203" i="26"/>
  <c r="H204" i="26"/>
  <c r="H205" i="26"/>
  <c r="H206" i="26"/>
  <c r="H207" i="26"/>
  <c r="H208" i="26"/>
  <c r="H209" i="26"/>
  <c r="H210" i="26"/>
  <c r="H211" i="26"/>
  <c r="H212" i="26"/>
  <c r="H213" i="26"/>
  <c r="H214" i="26"/>
  <c r="H215" i="26"/>
  <c r="H216" i="26"/>
  <c r="H217" i="26"/>
  <c r="H218" i="26"/>
  <c r="H219" i="26"/>
  <c r="H220" i="26"/>
  <c r="H221" i="26"/>
  <c r="H222" i="26"/>
  <c r="H223" i="26"/>
  <c r="H224" i="26"/>
  <c r="H225" i="26"/>
  <c r="H226" i="26"/>
  <c r="H227" i="26"/>
  <c r="H228" i="26"/>
  <c r="H229" i="26"/>
  <c r="H230" i="26"/>
  <c r="H231" i="26"/>
  <c r="H232" i="26"/>
  <c r="H233" i="26"/>
  <c r="H234" i="26"/>
  <c r="H235" i="26"/>
  <c r="H236" i="26"/>
  <c r="H237" i="26"/>
  <c r="H238" i="26"/>
  <c r="H239" i="26"/>
  <c r="H240" i="26"/>
  <c r="H241" i="26"/>
  <c r="H242" i="26"/>
  <c r="H243" i="26"/>
  <c r="H244" i="26"/>
  <c r="H245" i="26"/>
  <c r="H246" i="26"/>
  <c r="H247" i="26"/>
  <c r="H248" i="26"/>
  <c r="H249" i="26"/>
  <c r="H250" i="26"/>
  <c r="H251" i="26"/>
  <c r="H252" i="26"/>
  <c r="H253" i="26"/>
  <c r="H254" i="26"/>
  <c r="H255" i="26"/>
  <c r="H256" i="26"/>
  <c r="H257" i="26"/>
  <c r="H258" i="26"/>
  <c r="H259" i="26"/>
  <c r="H260" i="26"/>
  <c r="H261" i="26"/>
  <c r="H262" i="26"/>
  <c r="H263" i="26"/>
  <c r="H264" i="26"/>
  <c r="H265" i="26"/>
  <c r="H266" i="26"/>
  <c r="H267" i="26"/>
  <c r="H268" i="26"/>
  <c r="H269" i="26"/>
  <c r="H270" i="26"/>
  <c r="H271" i="26"/>
  <c r="H272" i="26"/>
  <c r="H273" i="26"/>
  <c r="H274" i="26"/>
  <c r="H275" i="26"/>
  <c r="H276" i="26"/>
  <c r="H277" i="26"/>
  <c r="H278" i="26"/>
  <c r="H279" i="26"/>
  <c r="H280" i="26"/>
  <c r="H281" i="26"/>
  <c r="H282" i="26"/>
  <c r="H283" i="26"/>
  <c r="H284" i="26"/>
  <c r="H285" i="26"/>
  <c r="H286" i="26"/>
  <c r="H287" i="26"/>
  <c r="H288" i="26"/>
  <c r="H289" i="26"/>
  <c r="H290" i="26"/>
  <c r="H291" i="26"/>
  <c r="H292" i="26"/>
  <c r="H293" i="26"/>
  <c r="H294" i="26"/>
  <c r="H295" i="26"/>
  <c r="H296" i="26"/>
  <c r="H297" i="26"/>
  <c r="H298" i="26"/>
  <c r="H299" i="26"/>
  <c r="H300" i="26"/>
  <c r="H301" i="26"/>
  <c r="H302" i="26"/>
  <c r="H303" i="26"/>
  <c r="H304" i="26"/>
  <c r="H305" i="26"/>
  <c r="H306" i="26"/>
  <c r="H307" i="26"/>
  <c r="H308" i="26"/>
  <c r="H309" i="26"/>
  <c r="H310" i="26"/>
  <c r="H311" i="26"/>
  <c r="H312" i="26"/>
  <c r="H313" i="26"/>
  <c r="H314" i="26"/>
  <c r="H315" i="26"/>
  <c r="H316" i="26"/>
  <c r="H317" i="26"/>
  <c r="H318" i="26"/>
  <c r="H319" i="26"/>
  <c r="H320" i="26"/>
  <c r="H321" i="26"/>
  <c r="H322" i="26"/>
  <c r="H323" i="26"/>
  <c r="H324" i="26"/>
  <c r="H325" i="26"/>
  <c r="H326" i="26"/>
  <c r="H327" i="26"/>
  <c r="H328" i="26"/>
  <c r="H329" i="26"/>
  <c r="H330" i="26"/>
  <c r="H331" i="26"/>
  <c r="H332" i="26"/>
  <c r="H333" i="26"/>
  <c r="H334" i="26"/>
  <c r="H335" i="26"/>
  <c r="H336" i="26"/>
  <c r="H337" i="26"/>
  <c r="H338" i="26"/>
  <c r="H339" i="26"/>
  <c r="H340" i="26"/>
  <c r="H341" i="26"/>
  <c r="H342" i="26"/>
  <c r="H343" i="26"/>
  <c r="H344" i="26"/>
  <c r="H345" i="26"/>
  <c r="H346" i="26"/>
  <c r="H347" i="26"/>
  <c r="H348" i="26"/>
  <c r="H349" i="26"/>
  <c r="H350" i="26"/>
  <c r="H351" i="26"/>
  <c r="H352" i="26"/>
  <c r="H353" i="26"/>
  <c r="H354" i="26"/>
  <c r="H355" i="26"/>
  <c r="H356" i="26"/>
  <c r="H357" i="26"/>
  <c r="H358" i="26"/>
  <c r="H359" i="26"/>
  <c r="H360" i="26"/>
  <c r="H361" i="26"/>
  <c r="H362" i="26"/>
  <c r="H363" i="26"/>
  <c r="H364" i="26"/>
  <c r="H365" i="26"/>
  <c r="H366" i="26"/>
  <c r="H367" i="26"/>
  <c r="H368" i="26"/>
  <c r="H369" i="26"/>
  <c r="H370" i="26"/>
  <c r="H371" i="26"/>
  <c r="H372" i="26"/>
  <c r="H373" i="26"/>
  <c r="H374" i="26"/>
  <c r="H375" i="26"/>
  <c r="H376" i="26"/>
  <c r="H377" i="26"/>
  <c r="H378" i="26"/>
  <c r="H379" i="26"/>
  <c r="H380" i="26"/>
  <c r="H381" i="26"/>
  <c r="H382" i="26"/>
  <c r="H383" i="26"/>
  <c r="H384" i="26"/>
  <c r="H385" i="26"/>
  <c r="H386" i="26"/>
  <c r="H387" i="26"/>
  <c r="H388" i="26"/>
  <c r="H389" i="26"/>
  <c r="H390" i="26"/>
  <c r="H391" i="26"/>
  <c r="H392" i="26"/>
  <c r="H393" i="26"/>
  <c r="H394" i="26"/>
  <c r="H395" i="26"/>
  <c r="H396" i="26"/>
  <c r="H397" i="26"/>
  <c r="H398" i="26"/>
  <c r="H399" i="26"/>
  <c r="H400" i="26"/>
  <c r="H401" i="26"/>
  <c r="H402" i="26"/>
  <c r="H403" i="26"/>
  <c r="H404" i="26"/>
  <c r="H405" i="26"/>
  <c r="H406" i="26"/>
  <c r="H407" i="26"/>
  <c r="H408" i="26"/>
  <c r="H409" i="26"/>
  <c r="H410" i="26"/>
  <c r="H411" i="26"/>
  <c r="H412" i="26"/>
  <c r="H413" i="26"/>
  <c r="H414" i="26"/>
  <c r="H415" i="26"/>
  <c r="H416" i="26"/>
  <c r="H417" i="26"/>
  <c r="H418" i="26"/>
  <c r="H419" i="26"/>
  <c r="H420" i="26"/>
  <c r="H421" i="26"/>
  <c r="H422" i="26"/>
  <c r="H423" i="26"/>
  <c r="H424" i="26"/>
  <c r="H425" i="26"/>
  <c r="H426" i="26"/>
  <c r="H427" i="26"/>
  <c r="H428" i="26"/>
  <c r="H429" i="26"/>
  <c r="H430" i="26"/>
  <c r="H431" i="26"/>
  <c r="H432" i="26"/>
  <c r="H433" i="26"/>
  <c r="H434" i="26"/>
  <c r="H435" i="26"/>
  <c r="H436" i="26"/>
  <c r="H437" i="26"/>
  <c r="H438" i="26"/>
  <c r="H439" i="26"/>
  <c r="H440" i="26"/>
  <c r="H441" i="26"/>
  <c r="H442" i="26"/>
  <c r="H443" i="26"/>
  <c r="H444" i="26"/>
  <c r="H445" i="26"/>
  <c r="H446" i="26"/>
  <c r="H447" i="26"/>
  <c r="H448" i="26"/>
  <c r="H449" i="26"/>
  <c r="H450" i="26"/>
  <c r="H451" i="26"/>
  <c r="H452" i="26"/>
  <c r="H453" i="26"/>
  <c r="H454" i="26"/>
  <c r="H455" i="26"/>
  <c r="H456" i="26"/>
  <c r="H457" i="26"/>
  <c r="H458" i="26"/>
  <c r="H459" i="26"/>
  <c r="H460" i="26"/>
  <c r="H461" i="26"/>
  <c r="H462" i="26"/>
  <c r="H463" i="26"/>
  <c r="H464" i="26"/>
  <c r="H465" i="26"/>
  <c r="H466" i="26"/>
  <c r="H467" i="26"/>
  <c r="H468" i="26"/>
  <c r="H469" i="26"/>
  <c r="H470" i="26"/>
  <c r="H471" i="26"/>
  <c r="H472" i="26"/>
  <c r="H473" i="26"/>
  <c r="H474" i="26"/>
  <c r="H475" i="26"/>
  <c r="H476" i="26"/>
  <c r="H477" i="26"/>
  <c r="H478" i="26"/>
  <c r="H479" i="26"/>
  <c r="H480" i="26"/>
  <c r="H481" i="26"/>
  <c r="H482" i="26"/>
  <c r="H483" i="26"/>
  <c r="H484" i="26"/>
  <c r="H485" i="26"/>
  <c r="H486" i="26"/>
  <c r="H487" i="26"/>
  <c r="H488" i="26"/>
  <c r="H489" i="26"/>
  <c r="H490" i="26"/>
  <c r="H491" i="26"/>
  <c r="H492" i="26"/>
  <c r="H493" i="26"/>
  <c r="H494" i="26"/>
  <c r="H495" i="26"/>
  <c r="H496" i="26"/>
  <c r="H497" i="26"/>
  <c r="H498" i="26"/>
  <c r="H499" i="26"/>
  <c r="H500" i="26"/>
  <c r="H501" i="26"/>
  <c r="H502" i="26"/>
  <c r="H503" i="26"/>
  <c r="H504" i="26"/>
  <c r="H505" i="26"/>
  <c r="H506" i="26"/>
  <c r="H507" i="26"/>
  <c r="H508" i="26"/>
  <c r="H509" i="26"/>
  <c r="H510" i="26"/>
  <c r="H511" i="26"/>
  <c r="H512" i="26"/>
  <c r="H513" i="26"/>
  <c r="H514" i="26"/>
  <c r="H515" i="26"/>
  <c r="H516" i="26"/>
  <c r="H517" i="26"/>
  <c r="H518" i="26"/>
  <c r="H519" i="26"/>
  <c r="H520" i="26"/>
  <c r="H521" i="26"/>
  <c r="H522" i="26"/>
  <c r="H523" i="26"/>
  <c r="H524" i="26"/>
  <c r="H525" i="26"/>
  <c r="H526" i="26"/>
  <c r="H527" i="26"/>
  <c r="H528" i="26"/>
  <c r="H529" i="26"/>
  <c r="H530" i="26"/>
  <c r="H531" i="26"/>
  <c r="H532" i="26"/>
  <c r="H533" i="26"/>
  <c r="H534" i="26"/>
  <c r="H535" i="26"/>
  <c r="H536" i="26"/>
  <c r="F92" i="24" l="1"/>
  <c r="E88" i="24"/>
  <c r="F88" i="24" l="1"/>
  <c r="E87" i="24"/>
  <c r="A11" i="26"/>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 r="F87" i="24" l="1"/>
  <c r="E134" i="24"/>
  <c r="F134" i="24" s="1"/>
</calcChain>
</file>

<file path=xl/sharedStrings.xml><?xml version="1.0" encoding="utf-8"?>
<sst xmlns="http://schemas.openxmlformats.org/spreadsheetml/2006/main" count="2381" uniqueCount="795">
  <si>
    <t>18210502010021000110</t>
  </si>
  <si>
    <t>18210503000010000110</t>
  </si>
  <si>
    <t xml:space="preserve">      Единый сельскохозяйственный налог</t>
  </si>
  <si>
    <t>18210503010011000110</t>
  </si>
  <si>
    <t>90111100000000000000</t>
  </si>
  <si>
    <t>Исполнено в рублях</t>
  </si>
  <si>
    <t>00011300000000000000</t>
  </si>
  <si>
    <t>00011301995050000130</t>
  </si>
  <si>
    <t>18210102010011000110</t>
  </si>
  <si>
    <t>18210102020011000110</t>
  </si>
  <si>
    <t>18210102030011000110</t>
  </si>
  <si>
    <t>18210102030013000110</t>
  </si>
  <si>
    <t>18210102040011000110</t>
  </si>
  <si>
    <t>18210502010023000110</t>
  </si>
  <si>
    <t>18210504000020000110</t>
  </si>
  <si>
    <t xml:space="preserve">      Налог, взимаемый в связи с применением патентной системы налогообложения</t>
  </si>
  <si>
    <t>18210504020021000110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</si>
  <si>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</si>
  <si>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</si>
  <si>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</si>
  <si>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</si>
  <si>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</si>
  <si>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</si>
  <si>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</si>
  <si>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 xml:space="preserve">     ДОХОДЫ ОТ ОКАЗАНИЯ ПЛАТНЫХ УСЛУГ И КОМПЕНСАЦИИ ЗАТРАТ ГОСУДАРСТВА</t>
  </si>
  <si>
    <t>90611301995050001130</t>
  </si>
  <si>
    <t>90611301995050003130</t>
  </si>
  <si>
    <t>90111400000000000000</t>
  </si>
  <si>
    <t xml:space="preserve">    ДОХОДЫ ОТ ПРОДАЖИ МАТЕРИАЛЬНЫХ И НЕМАТЕРИАЛЬНЫХ АКТИВОВ</t>
  </si>
  <si>
    <t>00011600000000000000</t>
  </si>
  <si>
    <t xml:space="preserve">    ШТРАФЫ, САНКЦИИ,ВОЗМЕЩЕНИЕ УЩЕРБА</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</si>
  <si>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</si>
  <si>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</si>
  <si>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</si>
  <si>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</si>
  <si>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</si>
  <si>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</si>
  <si>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</si>
  <si>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</si>
  <si>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Физическая культура</t>
  </si>
  <si>
    <t>1101</t>
  </si>
  <si>
    <t xml:space="preserve">     СУБВЕНЦИИ БЮДЖЕТАМ СУБЪЕКТОВ РФ И МУНИЦИПАЛЬНЫХ ОБРАЗОВАНИЙ</t>
  </si>
  <si>
    <t>в рублях</t>
  </si>
  <si>
    <t xml:space="preserve">      Субвенции бюджетам муниципальных районов на выполнение передаваемых полномочий субъектов РФ, в том числе: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</si>
  <si>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</si>
  <si>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</si>
  <si>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</si>
  <si>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</si>
  <si>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</si>
  <si>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</si>
  <si>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00021900000000000000</t>
  </si>
  <si>
    <t xml:space="preserve">   ВОЗВРАТ ОСТАТКОВ СУБСИДИЙ, СУБВЕНЦИЙ И ИНЫХ МЕЖБЮДЖЕТНЫХ ТРАНСФЕРТОВ, ИМЕЮЩИХ ЦЕЛЕВОЕ НАЗНАЧЕНИЕ, ПРОШЛЫХ ЛЕТ</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</si>
  <si>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</si>
  <si>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</si>
  <si>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</si>
  <si>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</si>
  <si>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</si>
  <si>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</si>
  <si>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</si>
  <si>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</si>
  <si>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</si>
  <si>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</si>
  <si>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</si>
  <si>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</si>
  <si>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</si>
  <si>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</si>
  <si>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Номер строки</t>
  </si>
  <si>
    <t>Код раздела, подраз-дела</t>
  </si>
  <si>
    <t>3</t>
  </si>
  <si>
    <t>4</t>
  </si>
  <si>
    <t>5</t>
  </si>
  <si>
    <t>Наименование раздела, подраздела, целевой статьи или вида расходов</t>
  </si>
  <si>
    <t>Код вида расходов</t>
  </si>
  <si>
    <t>000</t>
  </si>
  <si>
    <t>0100</t>
  </si>
  <si>
    <t>0102</t>
  </si>
  <si>
    <t>0103</t>
  </si>
  <si>
    <t>0104</t>
  </si>
  <si>
    <t>0106</t>
  </si>
  <si>
    <t>0113</t>
  </si>
  <si>
    <t>0300</t>
  </si>
  <si>
    <t>0309</t>
  </si>
  <si>
    <t>0314</t>
  </si>
  <si>
    <t>0400</t>
  </si>
  <si>
    <t>0405</t>
  </si>
  <si>
    <t>0406</t>
  </si>
  <si>
    <t>0409</t>
  </si>
  <si>
    <t>0412</t>
  </si>
  <si>
    <t>0500</t>
  </si>
  <si>
    <t>0502</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</si>
  <si>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</si>
  <si>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</si>
  <si>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</si>
  <si>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</si>
  <si>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</si>
  <si>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</si>
  <si>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</si>
  <si>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</si>
  <si>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</si>
  <si>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</si>
  <si>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</si>
  <si>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</si>
  <si>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</si>
  <si>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</si>
  <si>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</si>
  <si>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</si>
  <si>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</si>
  <si>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</si>
  <si>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</si>
  <si>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</si>
  <si>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</si>
  <si>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</si>
  <si>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</si>
  <si>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</si>
  <si>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</si>
  <si>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</si>
  <si>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</si>
  <si>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</si>
  <si>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</si>
  <si>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</si>
  <si>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</si>
  <si>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</si>
  <si>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</si>
  <si>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Код классификации доходов бюджета</t>
  </si>
  <si>
    <t>Наименование показателя</t>
  </si>
  <si>
    <t>Исполнено в процентах</t>
  </si>
  <si>
    <t>00010000000000000000</t>
  </si>
  <si>
    <t xml:space="preserve">    НАЛОГОВЫЕ И НЕНАЛОГОВЫЕ ДОХОДЫ</t>
  </si>
  <si>
    <t>18210100000000000000</t>
  </si>
  <si>
    <t xml:space="preserve">    НАЛОГИ НА ПРИБЫЛЬ, ДОХОДЫ</t>
  </si>
  <si>
    <t>18210500000000000000</t>
  </si>
  <si>
    <t xml:space="preserve">      НАЛОГИ НА СОВОКУПНЫЙ ДОХОД</t>
  </si>
  <si>
    <t>18210502000020000110</t>
  </si>
  <si>
    <t xml:space="preserve">      Единый налог на вмененный доход для отдельных видов деятельности</t>
  </si>
  <si>
    <t>120</t>
  </si>
  <si>
    <t>240</t>
  </si>
  <si>
    <t>110</t>
  </si>
  <si>
    <t>850</t>
  </si>
  <si>
    <t>410</t>
  </si>
  <si>
    <t>360</t>
  </si>
  <si>
    <t>810</t>
  </si>
  <si>
    <t>540</t>
  </si>
  <si>
    <t>310</t>
  </si>
  <si>
    <t>320</t>
  </si>
  <si>
    <t>630</t>
  </si>
  <si>
    <t>330</t>
  </si>
  <si>
    <t>510</t>
  </si>
  <si>
    <t>ВСЕГО РАСХОДОВ:</t>
  </si>
  <si>
    <t>00010300000000000000</t>
  </si>
  <si>
    <t>НАЛОГИ НА ТОВАРЫ (РАБОТЫ, УСЛУГИ), РЕАЛИЗУЕМЫЕ НА ТЕРРИТОРИИ РОССИЙСКОЙ ФЕДЕРАЦИИ</t>
  </si>
  <si>
    <t>90111105075050000120</t>
  </si>
  <si>
    <t>90111105075050003120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</si>
  <si>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</si>
  <si>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Резервные фонды</t>
  </si>
  <si>
    <t>0111</t>
  </si>
  <si>
    <t>870</t>
  </si>
  <si>
    <t xml:space="preserve">      Благоустройство</t>
  </si>
  <si>
    <t>0503</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</si>
  <si>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</si>
  <si>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</si>
  <si>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</si>
  <si>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</si>
  <si>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</si>
  <si>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</si>
  <si>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</si>
  <si>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</si>
  <si>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</si>
  <si>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</si>
  <si>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</si>
  <si>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</si>
  <si>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общеобразовательных организациях)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</si>
  <si>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</si>
  <si>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Субвенции бюджетам муниципальных районов на предоставление гражданам субсидий на оплату жилого помещения и коммунальных услуг</t>
  </si>
  <si>
    <t>350</t>
  </si>
  <si>
    <t xml:space="preserve">        Непрограммные направления деятельности</t>
  </si>
  <si>
    <t>0000000000</t>
  </si>
  <si>
    <t>7000000000</t>
  </si>
  <si>
    <t>7000610000</t>
  </si>
  <si>
    <t>0500000000</t>
  </si>
  <si>
    <t>0500311000</t>
  </si>
  <si>
    <t>0500910000</t>
  </si>
  <si>
    <t>0501010000</t>
  </si>
  <si>
    <t>0501210000</t>
  </si>
  <si>
    <t>0501310000</t>
  </si>
  <si>
    <t>0600000000</t>
  </si>
  <si>
    <t>0600210000</t>
  </si>
  <si>
    <t>0600310000</t>
  </si>
  <si>
    <t>0600410000</t>
  </si>
  <si>
    <t>0600510000</t>
  </si>
  <si>
    <t>0700000000</t>
  </si>
  <si>
    <t>0710110000</t>
  </si>
  <si>
    <t>0710310000</t>
  </si>
  <si>
    <t>0710510000</t>
  </si>
  <si>
    <t>0710610000</t>
  </si>
  <si>
    <t>0711110000</t>
  </si>
  <si>
    <t>0711210000</t>
  </si>
  <si>
    <t>0720210000</t>
  </si>
  <si>
    <t>0200000000</t>
  </si>
  <si>
    <t>0210410000</t>
  </si>
  <si>
    <t>0210510000</t>
  </si>
  <si>
    <t>0210610000</t>
  </si>
  <si>
    <t>0210710000</t>
  </si>
  <si>
    <t>7001142П00</t>
  </si>
  <si>
    <t>0710710000</t>
  </si>
  <si>
    <t>0100000000</t>
  </si>
  <si>
    <t>0120210000</t>
  </si>
  <si>
    <t>0300000000</t>
  </si>
  <si>
    <t>0310110000</t>
  </si>
  <si>
    <t>0310210000</t>
  </si>
  <si>
    <t>0310310000</t>
  </si>
  <si>
    <t>0310410000</t>
  </si>
  <si>
    <t>0310510000</t>
  </si>
  <si>
    <t>0310845110</t>
  </si>
  <si>
    <t>0310945120</t>
  </si>
  <si>
    <t>0320110000</t>
  </si>
  <si>
    <t>0320210000</t>
  </si>
  <si>
    <t>0320310000</t>
  </si>
  <si>
    <t>0320410000</t>
  </si>
  <si>
    <t>0320510000</t>
  </si>
  <si>
    <t>0320610000</t>
  </si>
  <si>
    <t>0321145310</t>
  </si>
  <si>
    <t>0321245320</t>
  </si>
  <si>
    <t>0321345400</t>
  </si>
  <si>
    <t>0340210000</t>
  </si>
  <si>
    <t>0400000000</t>
  </si>
  <si>
    <t>0420110000</t>
  </si>
  <si>
    <t>0420210000</t>
  </si>
  <si>
    <t>0420310000</t>
  </si>
  <si>
    <t>0330110000</t>
  </si>
  <si>
    <t>0330210000</t>
  </si>
  <si>
    <t>0330310000</t>
  </si>
  <si>
    <t>0330445600</t>
  </si>
  <si>
    <t>0340110000</t>
  </si>
  <si>
    <t>0430110000</t>
  </si>
  <si>
    <t>0350210000</t>
  </si>
  <si>
    <t>0410210000</t>
  </si>
  <si>
    <t>0410310000</t>
  </si>
  <si>
    <t>0410410000</t>
  </si>
  <si>
    <t>0410510000</t>
  </si>
  <si>
    <t>0410610000</t>
  </si>
  <si>
    <t>0800000000</t>
  </si>
  <si>
    <t>0800110000</t>
  </si>
  <si>
    <t>0800310000</t>
  </si>
  <si>
    <t>0800410000</t>
  </si>
  <si>
    <t>0800510000</t>
  </si>
  <si>
    <t>0800649100</t>
  </si>
  <si>
    <t>0800649200</t>
  </si>
  <si>
    <t>0800652500</t>
  </si>
  <si>
    <t>0440210000</t>
  </si>
  <si>
    <t>0440110000</t>
  </si>
  <si>
    <t>0900000000</t>
  </si>
  <si>
    <t>0910110000</t>
  </si>
  <si>
    <t>0910340300</t>
  </si>
  <si>
    <t>0910210000</t>
  </si>
  <si>
    <t>0710000000</t>
  </si>
  <si>
    <t>0720000000</t>
  </si>
  <si>
    <t>0210000000</t>
  </si>
  <si>
    <t>0240000000</t>
  </si>
  <si>
    <t>0120000000</t>
  </si>
  <si>
    <t>0230000000</t>
  </si>
  <si>
    <t>0310000000</t>
  </si>
  <si>
    <t>0320000000</t>
  </si>
  <si>
    <t>0340000000</t>
  </si>
  <si>
    <t>0420000000</t>
  </si>
  <si>
    <t>0330000000</t>
  </si>
  <si>
    <t>0430000000</t>
  </si>
  <si>
    <t>0450000000</t>
  </si>
  <si>
    <t>0350000000</t>
  </si>
  <si>
    <t>0410000000</t>
  </si>
  <si>
    <t>0470000000</t>
  </si>
  <si>
    <t>0460000000</t>
  </si>
  <si>
    <t>0480000000</t>
  </si>
  <si>
    <t>0440000000</t>
  </si>
  <si>
    <t>0910000000</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</si>
  <si>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</si>
  <si>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</si>
  <si>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</si>
  <si>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</si>
  <si>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</si>
  <si>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</si>
  <si>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</si>
  <si>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</si>
  <si>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</si>
  <si>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</si>
  <si>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</si>
  <si>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</si>
  <si>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</si>
  <si>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</si>
  <si>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</si>
  <si>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t>
  </si>
  <si>
    <t>в процентах к сумме средств, отраженных в графе 7</t>
  </si>
  <si>
    <t>90611301995050004130</t>
  </si>
  <si>
    <t xml:space="preserve">      Прочие доходы от оказания платных услуг (работ) получателями средств бюджетов муниципальных районов </t>
  </si>
  <si>
    <t>18210102010013000110</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</si>
  <si>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</si>
  <si>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</si>
  <si>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00010800000000000000</t>
  </si>
  <si>
    <t xml:space="preserve">     ГОСУДАРСТВЕННАЯ ПОШЛИНА</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</si>
  <si>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</si>
  <si>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Дополнительное образование детей</t>
  </si>
  <si>
    <t>0703</t>
  </si>
  <si>
    <t xml:space="preserve">      Молодежная политика</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</si>
  <si>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</si>
  <si>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</si>
  <si>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</si>
  <si>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</si>
  <si>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</si>
  <si>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</si>
  <si>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</si>
  <si>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 xml:space="preserve">    Возрат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</si>
  <si>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ПРОЧИЕ НЕНАЛОГОВЫЕ ДОХОДЫ</t>
  </si>
  <si>
    <t>90111105013050000120</t>
  </si>
  <si>
    <t>00011302995050000130</t>
  </si>
  <si>
    <t>Прочие доходы от компенсации затрат бюджетов МР, из них:</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</si>
  <si>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</si>
  <si>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</si>
  <si>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0311010000</t>
  </si>
  <si>
    <t>0500411000</t>
  </si>
  <si>
    <t>0500810000</t>
  </si>
  <si>
    <t>0710810000</t>
  </si>
  <si>
    <t>0420510000</t>
  </si>
  <si>
    <t>0480110000</t>
  </si>
  <si>
    <t>04811201041016000120</t>
  </si>
  <si>
    <t>90111700000000000000</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</si>
  <si>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</si>
  <si>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08006R4620</t>
  </si>
  <si>
    <t>0440310000</t>
  </si>
  <si>
    <t>Приложение № 1</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</si>
  <si>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</si>
  <si>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 xml:space="preserve">      ИНЫЕ МЕЖБЮДЖЕТНЫЕ ТРАНСФЕРТЫ</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</si>
  <si>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</si>
  <si>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</si>
  <si>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</si>
  <si>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</si>
  <si>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</si>
  <si>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</si>
  <si>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Уплата налогов, сборов и иных платежей</t>
  </si>
  <si>
    <t xml:space="preserve">            Резервные фонды местных администраций</t>
  </si>
  <si>
    <t xml:space="preserve">              Резервные средства</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</si>
  <si>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</si>
  <si>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Расходы на выплаты персоналу казенных учреждений</t>
  </si>
  <si>
    <t xml:space="preserve">            Мероприятия кадровой политики</t>
  </si>
  <si>
    <t xml:space="preserve">            Проведение праздничных мероприятий</t>
  </si>
  <si>
    <t xml:space="preserve">              Премии и гранты</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</si>
  <si>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</si>
  <si>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</si>
  <si>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0501110000</t>
  </si>
  <si>
    <t xml:space="preserve">            Проведение технической инвентаризации муниципального недвижимого имущества, подготовка технической документации</t>
  </si>
  <si>
    <t>0600220908</t>
  </si>
  <si>
    <t xml:space="preserve">            Организация проведение работ по межеванию земельных участков</t>
  </si>
  <si>
    <t xml:space="preserve">              Бюджетные инвестиции</t>
  </si>
  <si>
    <t xml:space="preserve">            Оценка рыночной стоимости муниципального имущества для передачи в аренду</t>
  </si>
  <si>
    <t xml:space="preserve">              Иные межбюджетные трансферты</t>
  </si>
  <si>
    <t xml:space="preserve">            Оценка рыночной стоимости земельных участков для заключения договоров аренды</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</si>
  <si>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</si>
  <si>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</si>
  <si>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</si>
  <si>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</si>
  <si>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</si>
  <si>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0710910000</t>
  </si>
  <si>
    <t xml:space="preserve">            Организация и проведение учений, тренировок по ГО</t>
  </si>
  <si>
    <t>0711010000</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</si>
  <si>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</si>
  <si>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</si>
  <si>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0310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</si>
  <si>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</si>
  <si>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</si>
  <si>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</si>
  <si>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</si>
  <si>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</si>
  <si>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</si>
  <si>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</si>
  <si>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</si>
  <si>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</si>
  <si>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</si>
  <si>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</si>
  <si>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Выполнение работ по содержанию автомобильных дорог общего пользования местного значения</t>
  </si>
  <si>
    <t xml:space="preserve">            Бюджетные инвестиции в объекты капитального строительства</t>
  </si>
  <si>
    <t xml:space="preserve">    ОХРАНА ОКРУЖАЮЩЕЙ СРЕДЫ</t>
  </si>
  <si>
    <t>0600</t>
  </si>
  <si>
    <t xml:space="preserve">      Другие вопросы в области охраны окружающей среды</t>
  </si>
  <si>
    <t>0605</t>
  </si>
  <si>
    <t xml:space="preserve">            Организация и проведение массовых экологических мероприятий и акций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</si>
  <si>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</si>
  <si>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</si>
  <si>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</si>
  <si>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</si>
  <si>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</si>
  <si>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</si>
  <si>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</si>
  <si>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</si>
  <si>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</si>
  <si>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</si>
  <si>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</si>
  <si>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</si>
  <si>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</si>
  <si>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</si>
  <si>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</si>
  <si>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Поддержка на конкурсной основе лучших учреждений дополнительного образования</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</si>
  <si>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</si>
  <si>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</si>
  <si>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</si>
  <si>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0330445500</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</si>
  <si>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</si>
  <si>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</si>
  <si>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</si>
  <si>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</si>
  <si>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</si>
  <si>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Предоставление субсидий некоммерческим организациям в сфере патриотического воспитания граждан.</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</si>
  <si>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</si>
  <si>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</si>
  <si>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</si>
  <si>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</si>
  <si>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</si>
  <si>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</si>
  <si>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</si>
  <si>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</si>
  <si>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</si>
  <si>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</si>
  <si>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</si>
  <si>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</si>
  <si>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</si>
  <si>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</si>
  <si>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</si>
  <si>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</si>
  <si>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</si>
  <si>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</si>
  <si>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</si>
  <si>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</si>
  <si>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Мероприятия по освещению деятельности органов местного самоуправления</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</si>
  <si>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</si>
  <si>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</si>
  <si>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</si>
  <si>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прочих межбюджетных трансфертов на выравнивание бюджетной обеспеченности поселений</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</si>
  <si>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</si>
  <si>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</si>
  <si>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</si>
  <si>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</si>
  <si>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</si>
  <si>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</si>
  <si>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</si>
  <si>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</si>
  <si>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90111701050050000180</t>
  </si>
  <si>
    <t xml:space="preserve">    Невыясненные поступления, зачисляемые в бюджеты  муниципальных районов</t>
  </si>
  <si>
    <t>90120210000000000150</t>
  </si>
  <si>
    <t>90120215001050000150</t>
  </si>
  <si>
    <t>00020220000000000150</t>
  </si>
  <si>
    <t>00020229999050000150</t>
  </si>
  <si>
    <t>90120229999050000150</t>
  </si>
  <si>
    <t>90620229999050000150</t>
  </si>
  <si>
    <t>00020203000000000150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</si>
  <si>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</si>
  <si>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</si>
  <si>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</si>
  <si>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</si>
  <si>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</si>
  <si>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90120235250050000150</t>
  </si>
  <si>
    <t>90120235462050000150</t>
  </si>
  <si>
    <t>00020239999050000150</t>
  </si>
  <si>
    <t>90620239999050000150</t>
  </si>
  <si>
    <t>00020240000000000150</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</si>
  <si>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</si>
  <si>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</si>
  <si>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Создание и содержание мест (площадок) накопления твердых коммунальных отходов</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</si>
  <si>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</si>
  <si>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Предоставление социальных выплат молодым семьям на приобретение (строительство) жилья на условиях софинансирования</t>
  </si>
  <si>
    <t>04601L4970</t>
  </si>
  <si>
    <t>относящихся к доходам бюджета</t>
  </si>
  <si>
    <t>90111109045050004120</t>
  </si>
  <si>
    <t>04811201030016000120</t>
  </si>
  <si>
    <t xml:space="preserve">     Плата за выбросы загрязняющих веществ в водные объекты</t>
  </si>
  <si>
    <t>90820225497050000150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</si>
  <si>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</si>
  <si>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</si>
  <si>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18210503010012100110</t>
  </si>
  <si>
    <t xml:space="preserve">      Единый сельскохозяйственный налог (пени по соответствующему платежу)</t>
  </si>
  <si>
    <t>18210504020022100110</t>
  </si>
  <si>
    <t xml:space="preserve">      Налог, взимаемый в связи с применением патентной системы налогообложения (пени по соответствующему платежу)</t>
  </si>
  <si>
    <t xml:space="preserve">     Плата за размещение отходов производства </t>
  </si>
  <si>
    <t>04811201042016000120</t>
  </si>
  <si>
    <t xml:space="preserve">     Плата за размещение твердых коммунальных отходов </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</si>
  <si>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</si>
  <si>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</si>
  <si>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</si>
  <si>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</si>
  <si>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0120310000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</si>
  <si>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</si>
  <si>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</si>
  <si>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</si>
  <si>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</si>
  <si>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</si>
  <si>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</si>
  <si>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</si>
  <si>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</si>
  <si>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</si>
  <si>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</si>
  <si>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</si>
  <si>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Улучшение жилищных условий граждан, проживающих на сельских территориях</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</si>
  <si>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</si>
  <si>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</si>
  <si>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</si>
  <si>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</si>
  <si>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</si>
  <si>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</si>
  <si>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044P5S8Г00</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</si>
  <si>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</si>
  <si>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90111105010050000120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</si>
  <si>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</si>
  <si>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 xml:space="preserve">      Доходы, получаемые в виде арендной платы, а также средства от продажи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учреждений)(Доходы, получаемые в виде аендной платы за указанные земельные участки)</t>
  </si>
  <si>
    <t xml:space="preserve">         Плата за пользование жилыми помещениями (плата за наем) муниципального жилищного фонда муниципальных районов</t>
  </si>
  <si>
    <t>90111607090050000140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</si>
  <si>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</si>
  <si>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90111610123010051140</t>
  </si>
  <si>
    <t>90120215002050000150</t>
  </si>
  <si>
    <t xml:space="preserve">      Дотации бюджетам муниципальных районов на поддержку  мер по обеспечению сбалансированности местных бюджетов</t>
  </si>
  <si>
    <t>90120225576050000150</t>
  </si>
  <si>
    <t>90121960010050000150</t>
  </si>
  <si>
    <t>90621960010050000150</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</si>
  <si>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</si>
  <si>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Субсидии</t>
  </si>
  <si>
    <t>520</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</si>
  <si>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</si>
  <si>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</si>
  <si>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Охрана семьи и детства</t>
  </si>
  <si>
    <t>1004</t>
  </si>
  <si>
    <t>04511611050010000140</t>
  </si>
  <si>
    <t>90620249999050000150</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</si>
  <si>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</si>
  <si>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</si>
  <si>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</si>
  <si>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</si>
  <si>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90111610031050000140</t>
  </si>
  <si>
    <t>90611701050050000180</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</si>
  <si>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</si>
  <si>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</si>
  <si>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</si>
  <si>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</si>
  <si>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</si>
  <si>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Поддержание в состоянии постоянной готовности к использованию защитных сооружений гражданской обороны</t>
  </si>
  <si>
    <t>0710210000</t>
  </si>
  <si>
    <t xml:space="preserve">            Обеспечение деятельности организации инфраструктуры поддержки субъектов малого и среднего предпринимательства</t>
  </si>
  <si>
    <t>0321053030</t>
  </si>
  <si>
    <t xml:space="preserve">            Строительство гаражных боксов</t>
  </si>
  <si>
    <t xml:space="preserve">            Организация деятельности молодежного центра</t>
  </si>
  <si>
    <t>0430210000</t>
  </si>
  <si>
    <t xml:space="preserve">              Стипендии</t>
  </si>
  <si>
    <t>340</t>
  </si>
  <si>
    <t>0410114101</t>
  </si>
  <si>
    <t xml:space="preserve">            Создание в муниципальных общеобразовательных организациях условий для организации горячего питания обучающихся</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</si>
  <si>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</si>
  <si>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Развитие сети муниципальных учреждений по работе с молодежью</t>
  </si>
  <si>
    <t>0430148900</t>
  </si>
  <si>
    <t xml:space="preserve">            Реализация проектов по приоритетным направлениям работы с молодежью на территории Свердловской области</t>
  </si>
  <si>
    <t>0430148П00</t>
  </si>
  <si>
    <t>04301S8900</t>
  </si>
  <si>
    <t xml:space="preserve">            Организация военно-патриотического воспитания и допризывной подготовки молодых граждан</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</si>
  <si>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</si>
  <si>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</si>
  <si>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90111105025050001120</t>
  </si>
  <si>
    <t>90611302995050001130</t>
  </si>
  <si>
    <t>90111601074010000140</t>
  </si>
  <si>
    <t>90111607010050000140</t>
  </si>
  <si>
    <t>90611607010050000140</t>
  </si>
  <si>
    <t>90820229999050000150</t>
  </si>
  <si>
    <t>00021800000000000000</t>
  </si>
  <si>
    <t>90121835118050000150</t>
  </si>
  <si>
    <t>90121935118050000150</t>
  </si>
  <si>
    <t xml:space="preserve">            Субсидирование затрат по закупу сельскохозяйственной продукции у населения Камышловского района</t>
  </si>
  <si>
    <t>0210310000</t>
  </si>
  <si>
    <t>Камышловского муниципального района</t>
  </si>
  <si>
    <t>Приложение № 2</t>
  </si>
  <si>
    <t>Сумма средств, предусмотренная на 2022  год в Решении о местном бюджете, в рублях</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</si>
  <si>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</si>
  <si>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</si>
  <si>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</si>
  <si>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 xml:space="preserve">            Руководитель Счетной палаты муниципального образования и его заместители</t>
  </si>
  <si>
    <t>0500511000</t>
  </si>
  <si>
    <t xml:space="preserve">      Обеспечение проведения выборов и референдумов</t>
  </si>
  <si>
    <t>0107</t>
  </si>
  <si>
    <t xml:space="preserve">            Проведение выборов</t>
  </si>
  <si>
    <t>7009020000</t>
  </si>
  <si>
    <t xml:space="preserve">              Специальные расходы</t>
  </si>
  <si>
    <t>880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</si>
  <si>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</si>
  <si>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</si>
  <si>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</si>
  <si>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</si>
  <si>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</si>
  <si>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</si>
  <si>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</si>
  <si>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</si>
  <si>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</si>
  <si>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</si>
  <si>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</si>
  <si>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0600110000</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</si>
  <si>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</si>
  <si>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</si>
  <si>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</si>
  <si>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</si>
  <si>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</si>
  <si>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Приобретение автомобилей для нужд органов местного самоуправления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</si>
  <si>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</si>
  <si>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</si>
  <si>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</si>
  <si>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</si>
  <si>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</si>
  <si>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</si>
  <si>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</si>
  <si>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</si>
  <si>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</si>
  <si>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</si>
  <si>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</si>
  <si>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</si>
  <si>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</si>
  <si>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</si>
  <si>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</si>
  <si>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Работа над АПК "Безопасный город"</t>
  </si>
  <si>
    <t>0711410000</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</si>
  <si>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</si>
  <si>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</si>
  <si>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</si>
  <si>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</si>
  <si>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</si>
  <si>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</si>
  <si>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</si>
  <si>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</si>
  <si>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</si>
  <si>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</si>
  <si>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</si>
  <si>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</si>
  <si>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</si>
  <si>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</si>
  <si>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</si>
  <si>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</si>
  <si>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</si>
  <si>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</si>
  <si>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</si>
  <si>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0210210000</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</si>
  <si>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</si>
  <si>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</si>
  <si>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0210810000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</si>
  <si>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</si>
  <si>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</si>
  <si>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Водное хозяйство</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</si>
  <si>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</si>
  <si>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</si>
  <si>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</si>
  <si>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</si>
  <si>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</si>
  <si>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</si>
  <si>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</si>
  <si>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</si>
  <si>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</si>
  <si>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</si>
  <si>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</si>
  <si>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</si>
  <si>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</si>
  <si>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</si>
  <si>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Дорожное хозяйство (дорожные фонды)</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</si>
  <si>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</si>
  <si>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</si>
  <si>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</si>
  <si>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</si>
  <si>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</si>
  <si>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</si>
  <si>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</si>
  <si>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0120110000</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</si>
  <si>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</si>
  <si>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профессиональных праздников</t>
  </si>
  <si>
    <t xml:space="preserve">            Организация и проведение конкурсов, в том числе профессионального мастерства</t>
  </si>
  <si>
    <t>0120410000</t>
  </si>
  <si>
    <t>0120510000</t>
  </si>
  <si>
    <t xml:space="preserve">          Подпрограмма 2 Развитие жилищно-коммунального комплекса</t>
  </si>
  <si>
    <t>0220000000</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</si>
  <si>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</si>
  <si>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0220442700</t>
  </si>
  <si>
    <t>0220710000</t>
  </si>
  <si>
    <t xml:space="preserve">            Межбюджетные трансферты бюджетам сельских поселений на разработку и реализацию инвестиционных проектов</t>
  </si>
  <si>
    <t>0220912209</t>
  </si>
  <si>
    <t xml:space="preserve">            Межбюджетные трансферты бюджетам сельским поселениям на благоустройство населённых пунктов</t>
  </si>
  <si>
    <t>0220312203</t>
  </si>
  <si>
    <t xml:space="preserve">          Подпрограмма 4. Чистая Среда</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</si>
  <si>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</si>
  <si>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</si>
  <si>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0240210000</t>
  </si>
  <si>
    <t>7001620Б08</t>
  </si>
  <si>
    <t>0240310000</t>
  </si>
  <si>
    <t xml:space="preserve">            Мероприятия по обращению с отходами, в том числе ликвидация мест несанкционированного размещения отходов</t>
  </si>
  <si>
    <t>0240410000</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</si>
  <si>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</si>
  <si>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</si>
  <si>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</si>
  <si>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</si>
  <si>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</si>
  <si>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</si>
  <si>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</si>
  <si>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Субсидии на реализацию мероприятий по модернизации школьных систем образования</t>
  </si>
  <si>
    <t>03206L7500</t>
  </si>
  <si>
    <t xml:space="preserve">            Обновление материально-технической базы для формирования у обучающихся современных технологических и гуманитарных навыков</t>
  </si>
  <si>
    <t>0320910000</t>
  </si>
  <si>
    <t xml:space="preserve">            Обеспечение мероприятий по оборудованию спортивных площадок в общеобразовательных организациях</t>
  </si>
  <si>
    <t>0321445Ш00</t>
  </si>
  <si>
    <t>03214S5Ш00</t>
  </si>
  <si>
    <t>03216L3040</t>
  </si>
  <si>
    <t>0321710000</t>
  </si>
  <si>
    <t>0321810000</t>
  </si>
  <si>
    <t>0321945410</t>
  </si>
  <si>
    <t>03219S5410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</si>
  <si>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</si>
  <si>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</si>
  <si>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</si>
  <si>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</si>
  <si>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</si>
  <si>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</si>
  <si>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</si>
  <si>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</si>
  <si>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04301S8П00</t>
  </si>
  <si>
    <t>0450110000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</si>
  <si>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</si>
  <si>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0450210000</t>
  </si>
  <si>
    <t>0450348700</t>
  </si>
  <si>
    <t>04503S8700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</si>
  <si>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</si>
  <si>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</si>
  <si>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</si>
  <si>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</si>
  <si>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</si>
  <si>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Поддержка на конкурсной основе лучших учреждений культуры</t>
  </si>
  <si>
    <t>0410810000</t>
  </si>
  <si>
    <t xml:space="preserve">          Подпрограмма 8 "Обеспечивающая подпрограмма"</t>
  </si>
  <si>
    <t>0220645762</t>
  </si>
  <si>
    <t>02206L5760</t>
  </si>
  <si>
    <t>02206S5762</t>
  </si>
  <si>
    <t xml:space="preserve">            Субсидии некоммерческим организациям (за исключение государственных (муниципальных) учреждений)</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</si>
  <si>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</si>
  <si>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</si>
  <si>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Подпрограмма 6 Обеспечение жильем молодых семей Камышловского муниципального района</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</si>
  <si>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</si>
  <si>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</si>
  <si>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0470149500</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</si>
  <si>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</si>
  <si>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</si>
  <si>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</si>
  <si>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</si>
  <si>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</si>
  <si>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МЕЖБЮДЖЕТНЫЕ ТРАНСФЕРТЫ ОБЩЕГО ХАРАКТЕРА БЮДЖЕТАМ БЮДЖЕТНОЙ СИСТЕМЫ РОССИЙСКОЙ ФЕДЕРАЦИИ</t>
  </si>
  <si>
    <t xml:space="preserve">        Муниципальная программа Управление муниципальными финансами Камышловского муниципального района с 2022 до 2027 года</t>
  </si>
  <si>
    <t>за 1 квартал 2022 года по кодам видов доходов, подвидов доходов, классификации операций сектора государственного управления,</t>
  </si>
  <si>
    <t>Сумма средств предусмотренная на 2022 год в решении о местном бюджете, в  рублях</t>
  </si>
  <si>
    <t>18210501011014000110</t>
  </si>
  <si>
    <t xml:space="preserve">  Налог, взимаемый с налогоплательщиков, выбравших в качестве объекта налогообложения доходы  (прочие поступления)</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</si>
  <si>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</si>
  <si>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</si>
  <si>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18210503010013000110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</si>
  <si>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</si>
  <si>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18210803010011050110</t>
  </si>
  <si>
    <t>18210803010011060110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</si>
  <si>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Федерации)(государственная пошлина, уплачиваемая на основании судебных актов по результатам рассмотрения дел по существу)</t>
  </si>
  <si>
    <t>9011110501305001120</t>
  </si>
  <si>
    <t xml:space="preserve">      Прочие доходы от  компенсации затрат бюджетов муниципальных районов (возврат дебиторской задолженности прошлых лет)</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</si>
  <si>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</si>
  <si>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</si>
  <si>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90811607010050000140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</si>
  <si>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</si>
  <si>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</si>
  <si>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</si>
  <si>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 xml:space="preserve">   Прочие неналоговые доходы бюджетов муниципальных районов</t>
  </si>
  <si>
    <t>90620225750050000150</t>
  </si>
  <si>
    <t xml:space="preserve">     Субсидии бюджетам муниципальных районов на реализацию мероприятий по модернизации школьных систем образования</t>
  </si>
  <si>
    <t xml:space="preserve">     Субсидии на обеспечение мероприятий по оборудованию спортивных площадок в общеобразовательных организациях</t>
  </si>
  <si>
    <t xml:space="preserve">     Субсидии на улучшение жилищных условий граждан, проживающих на сельских территориях (ОБ)</t>
  </si>
  <si>
    <t xml:space="preserve">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</si>
  <si>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 xml:space="preserve">      Субсидии на осуществление мероприятий по обеспечению питанием обучающихся в муниципальных общеобразовательных организациях</t>
  </si>
  <si>
    <t xml:space="preserve">     Субсидии на создание в муниципальных общеобразовательных организациях условий для организации горячего питания обучающихся</t>
  </si>
  <si>
    <t xml:space="preserve">     Субсидии на организацию военно-патриотического воспитания и допризывной подготовки молодых граждан</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</si>
  <si>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</si>
  <si>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развитие сети муниципальных учреждений по работе с молодежью</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</si>
  <si>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</si>
  <si>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       Субсидии на предоставление региональных социальных выплат молодым семьям на улучшение жилищных условий</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</si>
  <si>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</si>
  <si>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</si>
  <si>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</si>
  <si>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</si>
  <si>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</si>
  <si>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 xml:space="preserve">     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 </t>
  </si>
  <si>
    <t xml:space="preserve">     Возврат остатков субвенций на осуществление первичного воинского учета на территориях, где отсутствуют военные комиссариаты из бюджетов поселений </t>
  </si>
  <si>
    <t>Камышловского муниципального  района</t>
  </si>
  <si>
    <t xml:space="preserve">Показатели  исполнения доходов бюджета  Камышловского  муниципального  района </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</si>
  <si>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в т.ч.:</t>
  </si>
  <si>
    <t xml:space="preserve">      Доходы от сдачи в аренду имущества, составляющего казну муниципальных районов (за исключением земельных участков) из них:</t>
  </si>
  <si>
    <t xml:space="preserve">      Прочие доходы от оказания платных услуг (работ) получателями средств бюджетов муниципальных районов, из них: </t>
  </si>
  <si>
    <t xml:space="preserve">от 28.04.2022г. № 219-ПА </t>
  </si>
  <si>
    <t>к постановлению администрации</t>
  </si>
  <si>
    <t>к  постановлению администрации</t>
  </si>
  <si>
    <t>Отчет об исполнении расходов бюджета Камышловского муниципального района 
по разделам, подразделам, целевым статьям и видам расходов классификации расходов бюджетов Российской Федерации, 
за первй квартал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</si>
</sst>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51" x14ac:knownFonts="1">
    <font>
      <sz val="10"/>
      <name val="Arial"/>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family val="2"/>
      <charset val="204"/>
    </font>
    <font>
      <sz val="10"/>
      <color indexed="8"/>
      <name val="Arial"/>
      <family val="2"/>
      <charset val="204"/>
    </font>
    <font>
      <sz val="11"/>
      <name val="Calibri"/>
      <family val="2"/>
    </font>
    <font>
      <sz val="11"/>
      <color theme="1"/>
      <name val="Calibri"/>
      <family val="2"/>
      <charset val="204"/>
      <scheme val="minor"/>
    </font>
    <font>
      <sz val="11"/>
      <color theme="0"/>
      <name val="Calibri"/>
      <family val="2"/>
      <charset val="204"/>
      <scheme val="minor"/>
    </font>
    <font>
      <sz val="11"/>
      <name val="Calibri"/>
      <family val="2"/>
      <scheme val="minor"/>
    </font>
    <font>
      <sz val="10"/>
      <color rgb="FF000000"/>
      <name val="Arial Cyr"/>
      <family val="2"/>
    </font>
    <font>
      <b/>
      <sz val="12"/>
      <color rgb="FF000000"/>
      <name val="Arial Cyr"/>
      <family val="2"/>
    </font>
    <font>
      <b/>
      <sz val="10"/>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ont>
    <font>
      <sz val="10"/>
      <name val="Times New Roman"/>
      <family val="1"/>
      <charset val="204"/>
    </font>
    <font>
      <b/>
      <sz val="10"/>
      <name val="Times New Roman"/>
      <family val="1"/>
      <charset val="204"/>
    </font>
    <font>
      <sz val="10"/>
      <color rgb="FF000000"/>
      <name val="Arial Cyr"/>
    </font>
    <font>
      <sz val="10"/>
      <name val="Liberation Serif"/>
      <family val="1"/>
      <charset val="204"/>
    </font>
    <font>
      <b/>
      <sz val="10"/>
      <name val="Liberation Serif"/>
      <family val="1"/>
      <charset val="204"/>
    </font>
    <font>
      <sz val="10"/>
      <color indexed="8"/>
      <name val="Liberation Serif"/>
      <family val="1"/>
      <charset val="204"/>
    </font>
    <font>
      <sz val="10"/>
      <color rgb="FF000000"/>
      <name val="Liberation Serif"/>
      <family val="1"/>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patternFill>
    </fill>
    <fill>
      <patternFill patternType="solid">
        <fgColor rgb="FFFFFFCC"/>
      </patternFill>
    </fill>
    <fill>
      <patternFill patternType="solid">
        <fgColor rgb="FFCCFFFF"/>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C6EFCE"/>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thin">
        <color indexed="64"/>
      </bottom>
      <diagonal/>
    </border>
  </borders>
  <cellStyleXfs count="126">
    <xf numFmtId="0" fontId="0" fillId="0" borderId="0"/>
    <xf numFmtId="0" fontId="2" fillId="2" borderId="0" applyNumberFormat="0" applyBorder="0" applyAlignment="0" applyProtection="0"/>
    <xf numFmtId="0" fontId="22" fillId="26" borderId="0" applyNumberFormat="0" applyBorder="0" applyAlignment="0" applyProtection="0"/>
    <xf numFmtId="0" fontId="2" fillId="3" borderId="0" applyNumberFormat="0" applyBorder="0" applyAlignment="0" applyProtection="0"/>
    <xf numFmtId="0" fontId="22" fillId="27" borderId="0" applyNumberFormat="0" applyBorder="0" applyAlignment="0" applyProtection="0"/>
    <xf numFmtId="0" fontId="2" fillId="4" borderId="0" applyNumberFormat="0" applyBorder="0" applyAlignment="0" applyProtection="0"/>
    <xf numFmtId="0" fontId="22" fillId="28" borderId="0" applyNumberFormat="0" applyBorder="0" applyAlignment="0" applyProtection="0"/>
    <xf numFmtId="0" fontId="2" fillId="5" borderId="0" applyNumberFormat="0" applyBorder="0" applyAlignment="0" applyProtection="0"/>
    <xf numFmtId="0" fontId="22" fillId="29" borderId="0" applyNumberFormat="0" applyBorder="0" applyAlignment="0" applyProtection="0"/>
    <xf numFmtId="0" fontId="2" fillId="6" borderId="0" applyNumberFormat="0" applyBorder="0" applyAlignment="0" applyProtection="0"/>
    <xf numFmtId="0" fontId="22" fillId="30" borderId="0" applyNumberFormat="0" applyBorder="0" applyAlignment="0" applyProtection="0"/>
    <xf numFmtId="0" fontId="2" fillId="7" borderId="0" applyNumberFormat="0" applyBorder="0" applyAlignment="0" applyProtection="0"/>
    <xf numFmtId="0" fontId="22" fillId="31" borderId="0" applyNumberFormat="0" applyBorder="0" applyAlignment="0" applyProtection="0"/>
    <xf numFmtId="0" fontId="2" fillId="8" borderId="0" applyNumberFormat="0" applyBorder="0" applyAlignment="0" applyProtection="0"/>
    <xf numFmtId="0" fontId="22" fillId="32" borderId="0" applyNumberFormat="0" applyBorder="0" applyAlignment="0" applyProtection="0"/>
    <xf numFmtId="0" fontId="2" fillId="9" borderId="0" applyNumberFormat="0" applyBorder="0" applyAlignment="0" applyProtection="0"/>
    <xf numFmtId="0" fontId="22" fillId="33" borderId="0" applyNumberFormat="0" applyBorder="0" applyAlignment="0" applyProtection="0"/>
    <xf numFmtId="0" fontId="2" fillId="10" borderId="0" applyNumberFormat="0" applyBorder="0" applyAlignment="0" applyProtection="0"/>
    <xf numFmtId="0" fontId="22" fillId="34" borderId="0" applyNumberFormat="0" applyBorder="0" applyAlignment="0" applyProtection="0"/>
    <xf numFmtId="0" fontId="2" fillId="5" borderId="0" applyNumberFormat="0" applyBorder="0" applyAlignment="0" applyProtection="0"/>
    <xf numFmtId="0" fontId="22" fillId="35" borderId="0" applyNumberFormat="0" applyBorder="0" applyAlignment="0" applyProtection="0"/>
    <xf numFmtId="0" fontId="2" fillId="8" borderId="0" applyNumberFormat="0" applyBorder="0" applyAlignment="0" applyProtection="0"/>
    <xf numFmtId="0" fontId="22" fillId="36" borderId="0" applyNumberFormat="0" applyBorder="0" applyAlignment="0" applyProtection="0"/>
    <xf numFmtId="0" fontId="2" fillId="11" borderId="0" applyNumberFormat="0" applyBorder="0" applyAlignment="0" applyProtection="0"/>
    <xf numFmtId="0" fontId="22" fillId="37" borderId="0" applyNumberFormat="0" applyBorder="0" applyAlignment="0" applyProtection="0"/>
    <xf numFmtId="0" fontId="3" fillId="12" borderId="0" applyNumberFormat="0" applyBorder="0" applyAlignment="0" applyProtection="0"/>
    <xf numFmtId="0" fontId="23" fillId="38" borderId="0" applyNumberFormat="0" applyBorder="0" applyAlignment="0" applyProtection="0"/>
    <xf numFmtId="0" fontId="3" fillId="9" borderId="0" applyNumberFormat="0" applyBorder="0" applyAlignment="0" applyProtection="0"/>
    <xf numFmtId="0" fontId="23" fillId="39" borderId="0" applyNumberFormat="0" applyBorder="0" applyAlignment="0" applyProtection="0"/>
    <xf numFmtId="0" fontId="3" fillId="10" borderId="0" applyNumberFormat="0" applyBorder="0" applyAlignment="0" applyProtection="0"/>
    <xf numFmtId="0" fontId="23" fillId="40" borderId="0" applyNumberFormat="0" applyBorder="0" applyAlignment="0" applyProtection="0"/>
    <xf numFmtId="0" fontId="3" fillId="13" borderId="0" applyNumberFormat="0" applyBorder="0" applyAlignment="0" applyProtection="0"/>
    <xf numFmtId="0" fontId="23" fillId="41" borderId="0" applyNumberFormat="0" applyBorder="0" applyAlignment="0" applyProtection="0"/>
    <xf numFmtId="0" fontId="3" fillId="14" borderId="0" applyNumberFormat="0" applyBorder="0" applyAlignment="0" applyProtection="0"/>
    <xf numFmtId="0" fontId="23" fillId="42" borderId="0" applyNumberFormat="0" applyBorder="0" applyAlignment="0" applyProtection="0"/>
    <xf numFmtId="0" fontId="3" fillId="15" borderId="0" applyNumberFormat="0" applyBorder="0" applyAlignment="0" applyProtection="0"/>
    <xf numFmtId="0" fontId="23" fillId="43" borderId="0" applyNumberFormat="0" applyBorder="0" applyAlignment="0" applyProtection="0"/>
    <xf numFmtId="0" fontId="24" fillId="0" borderId="0"/>
    <xf numFmtId="0" fontId="24" fillId="0" borderId="0"/>
    <xf numFmtId="0" fontId="25" fillId="0" borderId="0"/>
    <xf numFmtId="0" fontId="25" fillId="0" borderId="0"/>
    <xf numFmtId="0" fontId="24" fillId="0" borderId="0"/>
    <xf numFmtId="0" fontId="25" fillId="44" borderId="0"/>
    <xf numFmtId="0" fontId="25" fillId="0" borderId="0">
      <alignment wrapText="1"/>
    </xf>
    <xf numFmtId="0" fontId="25" fillId="0" borderId="0"/>
    <xf numFmtId="0" fontId="26" fillId="0" borderId="0">
      <alignment horizontal="center" wrapText="1"/>
    </xf>
    <xf numFmtId="0" fontId="26" fillId="0" borderId="0">
      <alignment horizontal="center"/>
    </xf>
    <xf numFmtId="0" fontId="25" fillId="0" borderId="0">
      <alignment horizontal="right"/>
    </xf>
    <xf numFmtId="0" fontId="25" fillId="44" borderId="15"/>
    <xf numFmtId="0" fontId="25" fillId="0" borderId="16">
      <alignment horizontal="center" vertical="center" wrapText="1"/>
    </xf>
    <xf numFmtId="0" fontId="25" fillId="44" borderId="17"/>
    <xf numFmtId="49" fontId="25" fillId="0" borderId="16">
      <alignment horizontal="left" vertical="top" wrapText="1" indent="2"/>
    </xf>
    <xf numFmtId="49" fontId="25" fillId="0" borderId="16">
      <alignment horizontal="center" vertical="top" shrinkToFit="1"/>
    </xf>
    <xf numFmtId="4" fontId="25" fillId="0" borderId="16">
      <alignment horizontal="right" vertical="top" shrinkToFit="1"/>
    </xf>
    <xf numFmtId="10" fontId="25" fillId="0" borderId="16">
      <alignment horizontal="right" vertical="top" shrinkToFit="1"/>
    </xf>
    <xf numFmtId="0" fontId="25" fillId="44" borderId="17">
      <alignment shrinkToFit="1"/>
    </xf>
    <xf numFmtId="0" fontId="27" fillId="0" borderId="16">
      <alignment horizontal="left"/>
    </xf>
    <xf numFmtId="4" fontId="27" fillId="45" borderId="16">
      <alignment horizontal="right" vertical="top" shrinkToFit="1"/>
    </xf>
    <xf numFmtId="10" fontId="27" fillId="45" borderId="16">
      <alignment horizontal="right" vertical="top" shrinkToFit="1"/>
    </xf>
    <xf numFmtId="0" fontId="25" fillId="44" borderId="18"/>
    <xf numFmtId="0" fontId="25" fillId="0" borderId="0">
      <alignment horizontal="left" wrapText="1"/>
    </xf>
    <xf numFmtId="0" fontId="27" fillId="0" borderId="16">
      <alignment vertical="top" wrapText="1"/>
    </xf>
    <xf numFmtId="4" fontId="27" fillId="46" borderId="16">
      <alignment horizontal="right" vertical="top" shrinkToFit="1"/>
    </xf>
    <xf numFmtId="10" fontId="27" fillId="46" borderId="16">
      <alignment horizontal="right" vertical="top" shrinkToFit="1"/>
    </xf>
    <xf numFmtId="0" fontId="25" fillId="44" borderId="17">
      <alignment horizontal="center"/>
    </xf>
    <xf numFmtId="0" fontId="25" fillId="44" borderId="17">
      <alignment horizontal="left"/>
    </xf>
    <xf numFmtId="0" fontId="25" fillId="44" borderId="18">
      <alignment horizontal="center"/>
    </xf>
    <xf numFmtId="0" fontId="25" fillId="44" borderId="18">
      <alignment horizontal="left"/>
    </xf>
    <xf numFmtId="0" fontId="3" fillId="18" borderId="0" applyNumberFormat="0" applyBorder="0" applyAlignment="0" applyProtection="0"/>
    <xf numFmtId="0" fontId="23" fillId="47" borderId="0" applyNumberFormat="0" applyBorder="0" applyAlignment="0" applyProtection="0"/>
    <xf numFmtId="0" fontId="3" fillId="19" borderId="0" applyNumberFormat="0" applyBorder="0" applyAlignment="0" applyProtection="0"/>
    <xf numFmtId="0" fontId="23" fillId="48" borderId="0" applyNumberFormat="0" applyBorder="0" applyAlignment="0" applyProtection="0"/>
    <xf numFmtId="0" fontId="3" fillId="20" borderId="0" applyNumberFormat="0" applyBorder="0" applyAlignment="0" applyProtection="0"/>
    <xf numFmtId="0" fontId="23" fillId="49" borderId="0" applyNumberFormat="0" applyBorder="0" applyAlignment="0" applyProtection="0"/>
    <xf numFmtId="0" fontId="3" fillId="13" borderId="0" applyNumberFormat="0" applyBorder="0" applyAlignment="0" applyProtection="0"/>
    <xf numFmtId="0" fontId="23" fillId="50" borderId="0" applyNumberFormat="0" applyBorder="0" applyAlignment="0" applyProtection="0"/>
    <xf numFmtId="0" fontId="3" fillId="14" borderId="0" applyNumberFormat="0" applyBorder="0" applyAlignment="0" applyProtection="0"/>
    <xf numFmtId="0" fontId="23" fillId="51" borderId="0" applyNumberFormat="0" applyBorder="0" applyAlignment="0" applyProtection="0"/>
    <xf numFmtId="0" fontId="3" fillId="21" borderId="0" applyNumberFormat="0" applyBorder="0" applyAlignment="0" applyProtection="0"/>
    <xf numFmtId="0" fontId="23" fillId="52" borderId="0" applyNumberFormat="0" applyBorder="0" applyAlignment="0" applyProtection="0"/>
    <xf numFmtId="0" fontId="4" fillId="7" borderId="1" applyNumberFormat="0" applyAlignment="0" applyProtection="0"/>
    <xf numFmtId="0" fontId="28" fillId="53" borderId="19" applyNumberFormat="0" applyAlignment="0" applyProtection="0"/>
    <xf numFmtId="0" fontId="5" fillId="16" borderId="2" applyNumberFormat="0" applyAlignment="0" applyProtection="0"/>
    <xf numFmtId="0" fontId="29" fillId="54" borderId="20" applyNumberFormat="0" applyAlignment="0" applyProtection="0"/>
    <xf numFmtId="0" fontId="6" fillId="16" borderId="1" applyNumberFormat="0" applyAlignment="0" applyProtection="0"/>
    <xf numFmtId="0" fontId="30" fillId="54" borderId="19" applyNumberFormat="0" applyAlignment="0" applyProtection="0"/>
    <xf numFmtId="0" fontId="7" fillId="0" borderId="3" applyNumberFormat="0" applyFill="0" applyAlignment="0" applyProtection="0"/>
    <xf numFmtId="0" fontId="31" fillId="0" borderId="21" applyNumberFormat="0" applyFill="0" applyAlignment="0" applyProtection="0"/>
    <xf numFmtId="0" fontId="8" fillId="0" borderId="4" applyNumberFormat="0" applyFill="0" applyAlignment="0" applyProtection="0"/>
    <xf numFmtId="0" fontId="32" fillId="0" borderId="22" applyNumberFormat="0" applyFill="0" applyAlignment="0" applyProtection="0"/>
    <xf numFmtId="0" fontId="9" fillId="0" borderId="5" applyNumberFormat="0" applyFill="0" applyAlignment="0" applyProtection="0"/>
    <xf numFmtId="0" fontId="33" fillId="0" borderId="23"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24" applyNumberFormat="0" applyFill="0" applyAlignment="0" applyProtection="0"/>
    <xf numFmtId="0" fontId="11" fillId="22" borderId="7" applyNumberFormat="0" applyAlignment="0" applyProtection="0"/>
    <xf numFmtId="0" fontId="35" fillId="55" borderId="25"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3" borderId="0" applyNumberFormat="0" applyBorder="0" applyAlignment="0" applyProtection="0"/>
    <xf numFmtId="0" fontId="37" fillId="56" borderId="0" applyNumberFormat="0" applyBorder="0" applyAlignment="0" applyProtection="0"/>
    <xf numFmtId="0" fontId="22" fillId="0" borderId="0"/>
    <xf numFmtId="0" fontId="1" fillId="0" borderId="0"/>
    <xf numFmtId="0" fontId="1" fillId="24" borderId="0"/>
    <xf numFmtId="0" fontId="19" fillId="0" borderId="0"/>
    <xf numFmtId="0" fontId="20" fillId="0" borderId="0"/>
    <xf numFmtId="0" fontId="21" fillId="0" borderId="0"/>
    <xf numFmtId="0" fontId="14" fillId="3" borderId="0" applyNumberFormat="0" applyBorder="0" applyAlignment="0" applyProtection="0"/>
    <xf numFmtId="0" fontId="38" fillId="57" borderId="0" applyNumberFormat="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 fillId="17" borderId="8" applyNumberFormat="0" applyFont="0" applyAlignment="0" applyProtection="0"/>
    <xf numFmtId="0" fontId="22" fillId="45" borderId="26" applyNumberFormat="0" applyFont="0" applyAlignment="0" applyProtection="0"/>
    <xf numFmtId="0" fontId="16" fillId="0" borderId="9" applyNumberFormat="0" applyFill="0" applyAlignment="0" applyProtection="0"/>
    <xf numFmtId="0" fontId="40" fillId="0" borderId="27"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4" borderId="0" applyNumberFormat="0" applyBorder="0" applyAlignment="0" applyProtection="0"/>
    <xf numFmtId="0" fontId="42" fillId="58" borderId="0" applyNumberFormat="0" applyBorder="0" applyAlignment="0" applyProtection="0"/>
    <xf numFmtId="0" fontId="43" fillId="0" borderId="16">
      <alignment vertical="top" wrapText="1"/>
    </xf>
    <xf numFmtId="4" fontId="43" fillId="46" borderId="16">
      <alignment horizontal="right" vertical="top" shrinkToFit="1"/>
    </xf>
    <xf numFmtId="10" fontId="43" fillId="46" borderId="16">
      <alignment horizontal="right" vertical="top" shrinkToFit="1"/>
    </xf>
    <xf numFmtId="10" fontId="43" fillId="45" borderId="16">
      <alignment horizontal="right" vertical="top" shrinkToFit="1"/>
    </xf>
    <xf numFmtId="0" fontId="43" fillId="0" borderId="16">
      <alignment vertical="top" wrapText="1"/>
    </xf>
    <xf numFmtId="0" fontId="46" fillId="0" borderId="0">
      <alignment horizontal="left" wrapText="1"/>
    </xf>
  </cellStyleXfs>
  <cellXfs count="61">
    <xf numFmtId="0" fontId="0" fillId="0" borderId="0" xfId="0"/>
    <xf numFmtId="0" fontId="44" fillId="0" borderId="0" xfId="0" applyFont="1" applyFill="1" applyAlignment="1">
      <alignment horizontal="center" vertical="top"/>
    </xf>
    <xf numFmtId="0" fontId="44" fillId="0" borderId="0" xfId="0" applyFont="1" applyFill="1" applyAlignment="1">
      <alignment vertical="top"/>
    </xf>
    <xf numFmtId="0" fontId="44" fillId="0" borderId="0" xfId="0" applyFont="1" applyFill="1"/>
    <xf numFmtId="164" fontId="44" fillId="0" borderId="0" xfId="0" applyNumberFormat="1" applyFont="1" applyFill="1" applyAlignment="1">
      <alignment vertical="top"/>
    </xf>
    <xf numFmtId="0" fontId="45" fillId="0" borderId="0" xfId="0" applyFont="1" applyFill="1"/>
    <xf numFmtId="0" fontId="44" fillId="0" borderId="0" xfId="0" applyFont="1" applyFill="1" applyAlignment="1">
      <alignment horizontal="right"/>
    </xf>
    <xf numFmtId="0" fontId="44" fillId="0" borderId="0" xfId="0" applyFont="1" applyFill="1" applyAlignment="1">
      <alignment horizontal="center"/>
    </xf>
    <xf numFmtId="0" fontId="45" fillId="0" borderId="0" xfId="0" applyFont="1" applyFill="1" applyBorder="1" applyAlignment="1">
      <alignment horizontal="center" wrapText="1"/>
    </xf>
    <xf numFmtId="0" fontId="45" fillId="0" borderId="0" xfId="0" applyFont="1" applyFill="1" applyBorder="1" applyAlignment="1">
      <alignment horizontal="center"/>
    </xf>
    <xf numFmtId="4" fontId="0" fillId="0" borderId="0" xfId="0" applyNumberFormat="1"/>
    <xf numFmtId="49" fontId="47" fillId="0" borderId="10" xfId="0" applyNumberFormat="1" applyFont="1" applyFill="1" applyBorder="1" applyAlignment="1">
      <alignment horizontal="center" vertical="top" shrinkToFit="1"/>
    </xf>
    <xf numFmtId="0" fontId="47" fillId="0" borderId="10" xfId="0" applyFont="1" applyFill="1" applyBorder="1" applyAlignment="1">
      <alignment horizontal="justify" vertical="top" wrapText="1"/>
    </xf>
    <xf numFmtId="4" fontId="47" fillId="0" borderId="10" xfId="0" applyNumberFormat="1" applyFont="1" applyFill="1" applyBorder="1" applyAlignment="1">
      <alignment horizontal="right" vertical="top" shrinkToFit="1"/>
    </xf>
    <xf numFmtId="10" fontId="47" fillId="0" borderId="10" xfId="0" applyNumberFormat="1" applyFont="1" applyFill="1" applyBorder="1" applyAlignment="1">
      <alignment horizontal="right" vertical="top" shrinkToFit="1"/>
    </xf>
    <xf numFmtId="0" fontId="47" fillId="0" borderId="10" xfId="0" applyFont="1" applyFill="1" applyBorder="1" applyAlignment="1">
      <alignment horizontal="left" vertical="top" wrapText="1"/>
    </xf>
    <xf numFmtId="49" fontId="47" fillId="24" borderId="10" xfId="0" applyNumberFormat="1" applyFont="1" applyFill="1" applyBorder="1" applyAlignment="1">
      <alignment horizontal="center" vertical="top" shrinkToFit="1"/>
    </xf>
    <xf numFmtId="0" fontId="47" fillId="24" borderId="10" xfId="0" applyFont="1" applyFill="1" applyBorder="1" applyAlignment="1">
      <alignment horizontal="justify" vertical="top" wrapText="1"/>
    </xf>
    <xf numFmtId="4" fontId="47" fillId="25" borderId="10" xfId="0" applyNumberFormat="1" applyFont="1" applyFill="1" applyBorder="1" applyAlignment="1">
      <alignment horizontal="right" vertical="top" shrinkToFit="1"/>
    </xf>
    <xf numFmtId="0" fontId="47" fillId="0" borderId="0" xfId="0" applyFont="1" applyAlignment="1">
      <alignment horizontal="justify" vertical="top" wrapText="1"/>
    </xf>
    <xf numFmtId="0" fontId="47" fillId="0" borderId="10" xfId="0" applyFont="1" applyBorder="1" applyAlignment="1">
      <alignment horizontal="justify" vertical="top" wrapText="1"/>
    </xf>
    <xf numFmtId="0" fontId="47" fillId="24" borderId="10" xfId="0" applyFont="1" applyFill="1" applyBorder="1" applyAlignment="1">
      <alignment horizontal="left" vertical="top" wrapText="1"/>
    </xf>
    <xf numFmtId="4" fontId="47" fillId="0" borderId="10" xfId="0" applyNumberFormat="1" applyFont="1" applyFill="1" applyBorder="1" applyAlignment="1">
      <alignment vertical="justify"/>
    </xf>
    <xf numFmtId="0" fontId="49" fillId="0" borderId="10" xfId="0" applyNumberFormat="1" applyFont="1" applyBorder="1" applyAlignment="1">
      <alignment wrapText="1"/>
    </xf>
    <xf numFmtId="0" fontId="49" fillId="0" borderId="10" xfId="102" applyNumberFormat="1" applyFont="1" applyBorder="1" applyAlignment="1">
      <alignment wrapText="1"/>
    </xf>
    <xf numFmtId="0" fontId="47" fillId="24" borderId="11" xfId="0" applyFont="1" applyFill="1" applyBorder="1" applyAlignment="1">
      <alignment horizontal="left" vertical="top" wrapText="1"/>
    </xf>
    <xf numFmtId="0" fontId="47" fillId="0" borderId="11" xfId="0" applyFont="1" applyFill="1" applyBorder="1" applyAlignment="1">
      <alignment horizontal="justify" vertical="top" wrapText="1"/>
    </xf>
    <xf numFmtId="0" fontId="47" fillId="0" borderId="10" xfId="0" applyFont="1" applyFill="1" applyBorder="1" applyAlignment="1">
      <alignment horizontal="center"/>
    </xf>
    <xf numFmtId="49" fontId="47" fillId="24" borderId="10" xfId="0" applyNumberFormat="1" applyFont="1" applyFill="1" applyBorder="1" applyAlignment="1">
      <alignment horizontal="left" vertical="top" wrapText="1"/>
    </xf>
    <xf numFmtId="0" fontId="47" fillId="0" borderId="0" xfId="0" applyFont="1" applyFill="1" applyAlignment="1">
      <alignment horizontal="center"/>
    </xf>
    <xf numFmtId="0" fontId="47" fillId="0" borderId="0" xfId="0" applyFont="1"/>
    <xf numFmtId="0" fontId="47" fillId="0" borderId="0" xfId="0" applyFont="1" applyFill="1" applyAlignment="1">
      <alignment horizontal="right"/>
    </xf>
    <xf numFmtId="0" fontId="47" fillId="0" borderId="0" xfId="0" applyFont="1" applyFill="1" applyAlignment="1">
      <alignment horizontal="left"/>
    </xf>
    <xf numFmtId="0" fontId="47" fillId="0" borderId="0" xfId="0" applyFont="1" applyFill="1" applyAlignment="1">
      <alignment horizontal="center" vertical="top"/>
    </xf>
    <xf numFmtId="0" fontId="47" fillId="0" borderId="0" xfId="0" applyFont="1" applyFill="1" applyAlignment="1">
      <alignment horizontal="right" vertical="top"/>
    </xf>
    <xf numFmtId="0" fontId="47" fillId="0" borderId="0" xfId="0" applyFont="1" applyFill="1" applyAlignment="1">
      <alignment vertical="top"/>
    </xf>
    <xf numFmtId="0" fontId="47" fillId="0" borderId="0" xfId="0" applyFont="1" applyFill="1" applyAlignment="1">
      <alignment horizontal="right" vertical="top" wrapText="1"/>
    </xf>
    <xf numFmtId="164" fontId="47" fillId="0" borderId="0" xfId="0" applyNumberFormat="1" applyFont="1" applyFill="1" applyAlignment="1">
      <alignment vertical="top"/>
    </xf>
    <xf numFmtId="0" fontId="47" fillId="0" borderId="10" xfId="0" applyFont="1" applyFill="1" applyBorder="1" applyAlignment="1">
      <alignment vertical="top" wrapText="1"/>
    </xf>
    <xf numFmtId="0" fontId="47" fillId="0" borderId="10" xfId="0" applyFont="1" applyFill="1" applyBorder="1" applyAlignment="1">
      <alignment horizontal="center" vertical="top" wrapText="1"/>
    </xf>
    <xf numFmtId="0" fontId="47" fillId="0" borderId="10" xfId="0" applyNumberFormat="1" applyFont="1" applyFill="1" applyBorder="1" applyAlignment="1">
      <alignment horizontal="center" vertical="top"/>
    </xf>
    <xf numFmtId="0" fontId="47" fillId="0" borderId="10" xfId="0" applyNumberFormat="1" applyFont="1" applyFill="1" applyBorder="1" applyAlignment="1">
      <alignment horizontal="center" vertical="top" shrinkToFit="1"/>
    </xf>
    <xf numFmtId="0" fontId="47" fillId="0" borderId="10" xfId="0" applyFont="1" applyFill="1" applyBorder="1" applyAlignment="1">
      <alignment horizontal="center" vertical="top"/>
    </xf>
    <xf numFmtId="0" fontId="50" fillId="0" borderId="10" xfId="58" applyNumberFormat="1" applyFont="1" applyFill="1" applyBorder="1" applyAlignment="1" applyProtection="1">
      <alignment vertical="top" wrapText="1"/>
    </xf>
    <xf numFmtId="1" fontId="50" fillId="0" borderId="10" xfId="46" applyNumberFormat="1" applyFont="1" applyFill="1" applyBorder="1" applyAlignment="1" applyProtection="1">
      <alignment horizontal="center" vertical="top" shrinkToFit="1"/>
    </xf>
    <xf numFmtId="4" fontId="50" fillId="0" borderId="10" xfId="59" applyNumberFormat="1" applyFont="1" applyFill="1" applyBorder="1" applyAlignment="1" applyProtection="1">
      <alignment horizontal="right" vertical="top" shrinkToFit="1"/>
    </xf>
    <xf numFmtId="10" fontId="47" fillId="0" borderId="10" xfId="0" applyNumberFormat="1" applyFont="1" applyFill="1" applyBorder="1" applyAlignment="1">
      <alignment horizontal="center" vertical="top"/>
    </xf>
    <xf numFmtId="4" fontId="50" fillId="0" borderId="10" xfId="49" applyNumberFormat="1" applyFont="1" applyFill="1" applyBorder="1" applyAlignment="1" applyProtection="1">
      <alignment horizontal="right" vertical="top" shrinkToFit="1"/>
    </xf>
    <xf numFmtId="0" fontId="47" fillId="0" borderId="0" xfId="0" applyFont="1" applyFill="1" applyAlignment="1">
      <alignment horizontal="left"/>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8" fillId="0" borderId="0" xfId="0" applyFont="1" applyFill="1" applyAlignment="1">
      <alignment horizontal="center" wrapText="1"/>
    </xf>
    <xf numFmtId="0" fontId="48" fillId="0" borderId="28" xfId="0" applyFont="1" applyFill="1" applyBorder="1" applyAlignment="1">
      <alignment horizontal="center" wrapText="1"/>
    </xf>
    <xf numFmtId="49" fontId="47" fillId="24" borderId="14" xfId="0" applyNumberFormat="1" applyFont="1" applyFill="1" applyBorder="1" applyAlignment="1">
      <alignment horizontal="left" vertical="top" shrinkToFit="1"/>
    </xf>
    <xf numFmtId="49" fontId="47" fillId="24" borderId="11" xfId="0" applyNumberFormat="1" applyFont="1" applyFill="1" applyBorder="1" applyAlignment="1">
      <alignment horizontal="left" vertical="top" shrinkToFit="1"/>
    </xf>
    <xf numFmtId="0" fontId="47" fillId="0" borderId="0" xfId="0" applyFont="1" applyFill="1" applyAlignment="1">
      <alignment horizontal="left" vertical="top"/>
    </xf>
    <xf numFmtId="0" fontId="50" fillId="0" borderId="10" xfId="47" applyNumberFormat="1" applyFont="1" applyFill="1" applyBorder="1" applyAlignment="1" applyProtection="1">
      <alignment horizontal="left"/>
    </xf>
    <xf numFmtId="0" fontId="50" fillId="0" borderId="10" xfId="47" applyFont="1" applyFill="1" applyBorder="1" applyAlignment="1">
      <alignment horizontal="left"/>
    </xf>
    <xf numFmtId="0" fontId="48" fillId="0" borderId="0" xfId="0" applyFont="1" applyFill="1" applyAlignment="1">
      <alignment horizontal="center" vertical="top" wrapText="1"/>
    </xf>
    <xf numFmtId="0" fontId="48" fillId="0" borderId="0" xfId="0" applyFont="1" applyFill="1" applyAlignment="1">
      <alignment vertical="top" wrapText="1"/>
    </xf>
    <xf numFmtId="0" fontId="47" fillId="0" borderId="10" xfId="0" applyFont="1" applyFill="1" applyBorder="1" applyAlignment="1">
      <alignment horizontal="center" vertical="top" wrapText="1"/>
    </xf>
  </cellXfs>
  <cellStyles count="12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style0" xfId="39"/>
    <cellStyle name="td" xfId="40"/>
    <cellStyle name="tr" xfId="41"/>
    <cellStyle name="xl21" xfId="42"/>
    <cellStyle name="xl22" xfId="43"/>
    <cellStyle name="xl23" xfId="44"/>
    <cellStyle name="xl24" xfId="45"/>
    <cellStyle name="xl25" xfId="46"/>
    <cellStyle name="xl26" xfId="47"/>
    <cellStyle name="xl27" xfId="48"/>
    <cellStyle name="xl28" xfId="49"/>
    <cellStyle name="xl29" xfId="50"/>
    <cellStyle name="xl30" xfId="51"/>
    <cellStyle name="xl31" xfId="52"/>
    <cellStyle name="xl32" xfId="53"/>
    <cellStyle name="xl33" xfId="54"/>
    <cellStyle name="xl34" xfId="55"/>
    <cellStyle name="xl35" xfId="56"/>
    <cellStyle name="xl36" xfId="57"/>
    <cellStyle name="xl37" xfId="58"/>
    <cellStyle name="xl38" xfId="59"/>
    <cellStyle name="xl39" xfId="60"/>
    <cellStyle name="xl40" xfId="61"/>
    <cellStyle name="xl41" xfId="62"/>
    <cellStyle name="xl42" xfId="63"/>
    <cellStyle name="xl43" xfId="64"/>
    <cellStyle name="xl44" xfId="65"/>
    <cellStyle name="xl45" xfId="66"/>
    <cellStyle name="xl46" xfId="67"/>
    <cellStyle name="xl54" xfId="125"/>
    <cellStyle name="xl55" xfId="123"/>
    <cellStyle name="xl60" xfId="120"/>
    <cellStyle name="xl61" xfId="124"/>
    <cellStyle name="xl63" xfId="121"/>
    <cellStyle name="xl64" xfId="122"/>
    <cellStyle name="Акцент1" xfId="68" builtinId="29" customBuiltin="1"/>
    <cellStyle name="Акцент1 2" xfId="69"/>
    <cellStyle name="Акцент2" xfId="70" builtinId="33" customBuiltin="1"/>
    <cellStyle name="Акцент2 2" xfId="71"/>
    <cellStyle name="Акцент3" xfId="72" builtinId="37" customBuiltin="1"/>
    <cellStyle name="Акцент3 2" xfId="73"/>
    <cellStyle name="Акцент4" xfId="74" builtinId="41" customBuiltin="1"/>
    <cellStyle name="Акцент4 2" xfId="75"/>
    <cellStyle name="Акцент5" xfId="76" builtinId="45" customBuiltin="1"/>
    <cellStyle name="Акцент5 2" xfId="77"/>
    <cellStyle name="Акцент6" xfId="78" builtinId="49" customBuiltin="1"/>
    <cellStyle name="Акцент6 2" xfId="79"/>
    <cellStyle name="Ввод " xfId="80" builtinId="20" customBuiltin="1"/>
    <cellStyle name="Ввод  2" xfId="81"/>
    <cellStyle name="Вывод" xfId="82" builtinId="21" customBuiltin="1"/>
    <cellStyle name="Вывод 2" xfId="83"/>
    <cellStyle name="Вычисление" xfId="84" builtinId="22" customBuiltin="1"/>
    <cellStyle name="Вычисление 2" xfId="85"/>
    <cellStyle name="Заголовок 1" xfId="86" builtinId="16" customBuiltin="1"/>
    <cellStyle name="Заголовок 1 2" xfId="87"/>
    <cellStyle name="Заголовок 2" xfId="88" builtinId="17" customBuiltin="1"/>
    <cellStyle name="Заголовок 2 2" xfId="89"/>
    <cellStyle name="Заголовок 3" xfId="90" builtinId="18" customBuiltin="1"/>
    <cellStyle name="Заголовок 3 2" xfId="91"/>
    <cellStyle name="Заголовок 4" xfId="92" builtinId="19" customBuiltin="1"/>
    <cellStyle name="Заголовок 4 2" xfId="93"/>
    <cellStyle name="Итог" xfId="94" builtinId="25" customBuiltin="1"/>
    <cellStyle name="Итог 2" xfId="95"/>
    <cellStyle name="Контрольная ячейка" xfId="96" builtinId="23" customBuiltin="1"/>
    <cellStyle name="Контрольная ячейка 2" xfId="97"/>
    <cellStyle name="Название" xfId="98" builtinId="15" customBuiltin="1"/>
    <cellStyle name="Название 2" xfId="99"/>
    <cellStyle name="Нейтральный" xfId="100" builtinId="28" customBuiltin="1"/>
    <cellStyle name="Нейтральный 2" xfId="101"/>
    <cellStyle name="Обычный" xfId="0" builtinId="0"/>
    <cellStyle name="Обычный 2" xfId="102"/>
    <cellStyle name="Обычный 3" xfId="103"/>
    <cellStyle name="Обычный 4" xfId="104"/>
    <cellStyle name="Обычный 5" xfId="105"/>
    <cellStyle name="Обычный 6" xfId="106"/>
    <cellStyle name="Обычный 7" xfId="107"/>
    <cellStyle name="Плохой" xfId="108" builtinId="27" customBuiltin="1"/>
    <cellStyle name="Плохой 2" xfId="109"/>
    <cellStyle name="Пояснение" xfId="110" builtinId="53" customBuiltin="1"/>
    <cellStyle name="Пояснение 2" xfId="111"/>
    <cellStyle name="Примечание" xfId="112" builtinId="10" customBuiltin="1"/>
    <cellStyle name="Примечание 2" xfId="113"/>
    <cellStyle name="Связанная ячейка" xfId="114" builtinId="24" customBuiltin="1"/>
    <cellStyle name="Связанная ячейка 2" xfId="115"/>
    <cellStyle name="Текст предупреждения" xfId="116" builtinId="11" customBuiltin="1"/>
    <cellStyle name="Текст предупреждения 2" xfId="117"/>
    <cellStyle name="Хороший" xfId="118" builtinId="26" customBuiltin="1"/>
    <cellStyle name="Хороший 2"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1"/>
  <sheetViews>
    <sheetView tabSelected="1" workbookViewId="0">
      <selection sqref="A1:F134"/>
    </sheetView>
  </sheetViews>
  <sheetFormatPr defaultColWidth="15.28515625" defaultRowHeight="12.75" x14ac:dyDescent="0.2"/>
  <cols>
    <col min="1" max="1" width="6.42578125" customWidth="1"/>
    <col min="2" max="2" width="18.85546875" customWidth="1"/>
    <col min="3" max="3" width="50.7109375" customWidth="1"/>
    <col min="4" max="4" width="14" customWidth="1"/>
    <col min="5" max="5" width="14.140625" customWidth="1"/>
    <col min="6" max="6" width="13.5703125" customWidth="1"/>
    <col min="257" max="257" width="6.42578125" customWidth="1"/>
    <col min="258" max="258" width="18.85546875" customWidth="1"/>
    <col min="259" max="259" width="50.7109375" customWidth="1"/>
    <col min="260" max="260" width="14" customWidth="1"/>
    <col min="261" max="261" width="14.140625" customWidth="1"/>
    <col min="262" max="262" width="13.5703125" customWidth="1"/>
    <col min="513" max="513" width="6.42578125" customWidth="1"/>
    <col min="514" max="514" width="18.85546875" customWidth="1"/>
    <col min="515" max="515" width="50.7109375" customWidth="1"/>
    <col min="516" max="516" width="14" customWidth="1"/>
    <col min="517" max="517" width="14.140625" customWidth="1"/>
    <col min="518" max="518" width="13.5703125" customWidth="1"/>
    <col min="769" max="769" width="6.42578125" customWidth="1"/>
    <col min="770" max="770" width="18.85546875" customWidth="1"/>
    <col min="771" max="771" width="50.7109375" customWidth="1"/>
    <col min="772" max="772" width="14" customWidth="1"/>
    <col min="773" max="773" width="14.140625" customWidth="1"/>
    <col min="774" max="774" width="13.5703125" customWidth="1"/>
    <col min="1025" max="1025" width="6.42578125" customWidth="1"/>
    <col min="1026" max="1026" width="18.85546875" customWidth="1"/>
    <col min="1027" max="1027" width="50.7109375" customWidth="1"/>
    <col min="1028" max="1028" width="14" customWidth="1"/>
    <col min="1029" max="1029" width="14.140625" customWidth="1"/>
    <col min="1030" max="1030" width="13.5703125" customWidth="1"/>
    <col min="1281" max="1281" width="6.42578125" customWidth="1"/>
    <col min="1282" max="1282" width="18.85546875" customWidth="1"/>
    <col min="1283" max="1283" width="50.7109375" customWidth="1"/>
    <col min="1284" max="1284" width="14" customWidth="1"/>
    <col min="1285" max="1285" width="14.140625" customWidth="1"/>
    <col min="1286" max="1286" width="13.5703125" customWidth="1"/>
    <col min="1537" max="1537" width="6.42578125" customWidth="1"/>
    <col min="1538" max="1538" width="18.85546875" customWidth="1"/>
    <col min="1539" max="1539" width="50.7109375" customWidth="1"/>
    <col min="1540" max="1540" width="14" customWidth="1"/>
    <col min="1541" max="1541" width="14.140625" customWidth="1"/>
    <col min="1542" max="1542" width="13.5703125" customWidth="1"/>
    <col min="1793" max="1793" width="6.42578125" customWidth="1"/>
    <col min="1794" max="1794" width="18.85546875" customWidth="1"/>
    <col min="1795" max="1795" width="50.7109375" customWidth="1"/>
    <col min="1796" max="1796" width="14" customWidth="1"/>
    <col min="1797" max="1797" width="14.140625" customWidth="1"/>
    <col min="1798" max="1798" width="13.5703125" customWidth="1"/>
    <col min="2049" max="2049" width="6.42578125" customWidth="1"/>
    <col min="2050" max="2050" width="18.85546875" customWidth="1"/>
    <col min="2051" max="2051" width="50.7109375" customWidth="1"/>
    <col min="2052" max="2052" width="14" customWidth="1"/>
    <col min="2053" max="2053" width="14.140625" customWidth="1"/>
    <col min="2054" max="2054" width="13.5703125" customWidth="1"/>
    <col min="2305" max="2305" width="6.42578125" customWidth="1"/>
    <col min="2306" max="2306" width="18.85546875" customWidth="1"/>
    <col min="2307" max="2307" width="50.7109375" customWidth="1"/>
    <col min="2308" max="2308" width="14" customWidth="1"/>
    <col min="2309" max="2309" width="14.140625" customWidth="1"/>
    <col min="2310" max="2310" width="13.5703125" customWidth="1"/>
    <col min="2561" max="2561" width="6.42578125" customWidth="1"/>
    <col min="2562" max="2562" width="18.85546875" customWidth="1"/>
    <col min="2563" max="2563" width="50.7109375" customWidth="1"/>
    <col min="2564" max="2564" width="14" customWidth="1"/>
    <col min="2565" max="2565" width="14.140625" customWidth="1"/>
    <col min="2566" max="2566" width="13.5703125" customWidth="1"/>
    <col min="2817" max="2817" width="6.42578125" customWidth="1"/>
    <col min="2818" max="2818" width="18.85546875" customWidth="1"/>
    <col min="2819" max="2819" width="50.7109375" customWidth="1"/>
    <col min="2820" max="2820" width="14" customWidth="1"/>
    <col min="2821" max="2821" width="14.140625" customWidth="1"/>
    <col min="2822" max="2822" width="13.5703125" customWidth="1"/>
    <col min="3073" max="3073" width="6.42578125" customWidth="1"/>
    <col min="3074" max="3074" width="18.85546875" customWidth="1"/>
    <col min="3075" max="3075" width="50.7109375" customWidth="1"/>
    <col min="3076" max="3076" width="14" customWidth="1"/>
    <col min="3077" max="3077" width="14.140625" customWidth="1"/>
    <col min="3078" max="3078" width="13.5703125" customWidth="1"/>
    <col min="3329" max="3329" width="6.42578125" customWidth="1"/>
    <col min="3330" max="3330" width="18.85546875" customWidth="1"/>
    <col min="3331" max="3331" width="50.7109375" customWidth="1"/>
    <col min="3332" max="3332" width="14" customWidth="1"/>
    <col min="3333" max="3333" width="14.140625" customWidth="1"/>
    <col min="3334" max="3334" width="13.5703125" customWidth="1"/>
    <col min="3585" max="3585" width="6.42578125" customWidth="1"/>
    <col min="3586" max="3586" width="18.85546875" customWidth="1"/>
    <col min="3587" max="3587" width="50.7109375" customWidth="1"/>
    <col min="3588" max="3588" width="14" customWidth="1"/>
    <col min="3589" max="3589" width="14.140625" customWidth="1"/>
    <col min="3590" max="3590" width="13.5703125" customWidth="1"/>
    <col min="3841" max="3841" width="6.42578125" customWidth="1"/>
    <col min="3842" max="3842" width="18.85546875" customWidth="1"/>
    <col min="3843" max="3843" width="50.7109375" customWidth="1"/>
    <col min="3844" max="3844" width="14" customWidth="1"/>
    <col min="3845" max="3845" width="14.140625" customWidth="1"/>
    <col min="3846" max="3846" width="13.5703125" customWidth="1"/>
    <col min="4097" max="4097" width="6.42578125" customWidth="1"/>
    <col min="4098" max="4098" width="18.85546875" customWidth="1"/>
    <col min="4099" max="4099" width="50.7109375" customWidth="1"/>
    <col min="4100" max="4100" width="14" customWidth="1"/>
    <col min="4101" max="4101" width="14.140625" customWidth="1"/>
    <col min="4102" max="4102" width="13.5703125" customWidth="1"/>
    <col min="4353" max="4353" width="6.42578125" customWidth="1"/>
    <col min="4354" max="4354" width="18.85546875" customWidth="1"/>
    <col min="4355" max="4355" width="50.7109375" customWidth="1"/>
    <col min="4356" max="4356" width="14" customWidth="1"/>
    <col min="4357" max="4357" width="14.140625" customWidth="1"/>
    <col min="4358" max="4358" width="13.5703125" customWidth="1"/>
    <col min="4609" max="4609" width="6.42578125" customWidth="1"/>
    <col min="4610" max="4610" width="18.85546875" customWidth="1"/>
    <col min="4611" max="4611" width="50.7109375" customWidth="1"/>
    <col min="4612" max="4612" width="14" customWidth="1"/>
    <col min="4613" max="4613" width="14.140625" customWidth="1"/>
    <col min="4614" max="4614" width="13.5703125" customWidth="1"/>
    <col min="4865" max="4865" width="6.42578125" customWidth="1"/>
    <col min="4866" max="4866" width="18.85546875" customWidth="1"/>
    <col min="4867" max="4867" width="50.7109375" customWidth="1"/>
    <col min="4868" max="4868" width="14" customWidth="1"/>
    <col min="4869" max="4869" width="14.140625" customWidth="1"/>
    <col min="4870" max="4870" width="13.5703125" customWidth="1"/>
    <col min="5121" max="5121" width="6.42578125" customWidth="1"/>
    <col min="5122" max="5122" width="18.85546875" customWidth="1"/>
    <col min="5123" max="5123" width="50.7109375" customWidth="1"/>
    <col min="5124" max="5124" width="14" customWidth="1"/>
    <col min="5125" max="5125" width="14.140625" customWidth="1"/>
    <col min="5126" max="5126" width="13.5703125" customWidth="1"/>
    <col min="5377" max="5377" width="6.42578125" customWidth="1"/>
    <col min="5378" max="5378" width="18.85546875" customWidth="1"/>
    <col min="5379" max="5379" width="50.7109375" customWidth="1"/>
    <col min="5380" max="5380" width="14" customWidth="1"/>
    <col min="5381" max="5381" width="14.140625" customWidth="1"/>
    <col min="5382" max="5382" width="13.5703125" customWidth="1"/>
    <col min="5633" max="5633" width="6.42578125" customWidth="1"/>
    <col min="5634" max="5634" width="18.85546875" customWidth="1"/>
    <col min="5635" max="5635" width="50.7109375" customWidth="1"/>
    <col min="5636" max="5636" width="14" customWidth="1"/>
    <col min="5637" max="5637" width="14.140625" customWidth="1"/>
    <col min="5638" max="5638" width="13.5703125" customWidth="1"/>
    <col min="5889" max="5889" width="6.42578125" customWidth="1"/>
    <col min="5890" max="5890" width="18.85546875" customWidth="1"/>
    <col min="5891" max="5891" width="50.7109375" customWidth="1"/>
    <col min="5892" max="5892" width="14" customWidth="1"/>
    <col min="5893" max="5893" width="14.140625" customWidth="1"/>
    <col min="5894" max="5894" width="13.5703125" customWidth="1"/>
    <col min="6145" max="6145" width="6.42578125" customWidth="1"/>
    <col min="6146" max="6146" width="18.85546875" customWidth="1"/>
    <col min="6147" max="6147" width="50.7109375" customWidth="1"/>
    <col min="6148" max="6148" width="14" customWidth="1"/>
    <col min="6149" max="6149" width="14.140625" customWidth="1"/>
    <col min="6150" max="6150" width="13.5703125" customWidth="1"/>
    <col min="6401" max="6401" width="6.42578125" customWidth="1"/>
    <col min="6402" max="6402" width="18.85546875" customWidth="1"/>
    <col min="6403" max="6403" width="50.7109375" customWidth="1"/>
    <col min="6404" max="6404" width="14" customWidth="1"/>
    <col min="6405" max="6405" width="14.140625" customWidth="1"/>
    <col min="6406" max="6406" width="13.5703125" customWidth="1"/>
    <col min="6657" max="6657" width="6.42578125" customWidth="1"/>
    <col min="6658" max="6658" width="18.85546875" customWidth="1"/>
    <col min="6659" max="6659" width="50.7109375" customWidth="1"/>
    <col min="6660" max="6660" width="14" customWidth="1"/>
    <col min="6661" max="6661" width="14.140625" customWidth="1"/>
    <col min="6662" max="6662" width="13.5703125" customWidth="1"/>
    <col min="6913" max="6913" width="6.42578125" customWidth="1"/>
    <col min="6914" max="6914" width="18.85546875" customWidth="1"/>
    <col min="6915" max="6915" width="50.7109375" customWidth="1"/>
    <col min="6916" max="6916" width="14" customWidth="1"/>
    <col min="6917" max="6917" width="14.140625" customWidth="1"/>
    <col min="6918" max="6918" width="13.5703125" customWidth="1"/>
    <col min="7169" max="7169" width="6.42578125" customWidth="1"/>
    <col min="7170" max="7170" width="18.85546875" customWidth="1"/>
    <col min="7171" max="7171" width="50.7109375" customWidth="1"/>
    <col min="7172" max="7172" width="14" customWidth="1"/>
    <col min="7173" max="7173" width="14.140625" customWidth="1"/>
    <col min="7174" max="7174" width="13.5703125" customWidth="1"/>
    <col min="7425" max="7425" width="6.42578125" customWidth="1"/>
    <col min="7426" max="7426" width="18.85546875" customWidth="1"/>
    <col min="7427" max="7427" width="50.7109375" customWidth="1"/>
    <col min="7428" max="7428" width="14" customWidth="1"/>
    <col min="7429" max="7429" width="14.140625" customWidth="1"/>
    <col min="7430" max="7430" width="13.5703125" customWidth="1"/>
    <col min="7681" max="7681" width="6.42578125" customWidth="1"/>
    <col min="7682" max="7682" width="18.85546875" customWidth="1"/>
    <col min="7683" max="7683" width="50.7109375" customWidth="1"/>
    <col min="7684" max="7684" width="14" customWidth="1"/>
    <col min="7685" max="7685" width="14.140625" customWidth="1"/>
    <col min="7686" max="7686" width="13.5703125" customWidth="1"/>
    <col min="7937" max="7937" width="6.42578125" customWidth="1"/>
    <col min="7938" max="7938" width="18.85546875" customWidth="1"/>
    <col min="7939" max="7939" width="50.7109375" customWidth="1"/>
    <col min="7940" max="7940" width="14" customWidth="1"/>
    <col min="7941" max="7941" width="14.140625" customWidth="1"/>
    <col min="7942" max="7942" width="13.5703125" customWidth="1"/>
    <col min="8193" max="8193" width="6.42578125" customWidth="1"/>
    <col min="8194" max="8194" width="18.85546875" customWidth="1"/>
    <col min="8195" max="8195" width="50.7109375" customWidth="1"/>
    <col min="8196" max="8196" width="14" customWidth="1"/>
    <col min="8197" max="8197" width="14.140625" customWidth="1"/>
    <col min="8198" max="8198" width="13.5703125" customWidth="1"/>
    <col min="8449" max="8449" width="6.42578125" customWidth="1"/>
    <col min="8450" max="8450" width="18.85546875" customWidth="1"/>
    <col min="8451" max="8451" width="50.7109375" customWidth="1"/>
    <col min="8452" max="8452" width="14" customWidth="1"/>
    <col min="8453" max="8453" width="14.140625" customWidth="1"/>
    <col min="8454" max="8454" width="13.5703125" customWidth="1"/>
    <col min="8705" max="8705" width="6.42578125" customWidth="1"/>
    <col min="8706" max="8706" width="18.85546875" customWidth="1"/>
    <col min="8707" max="8707" width="50.7109375" customWidth="1"/>
    <col min="8708" max="8708" width="14" customWidth="1"/>
    <col min="8709" max="8709" width="14.140625" customWidth="1"/>
    <col min="8710" max="8710" width="13.5703125" customWidth="1"/>
    <col min="8961" max="8961" width="6.42578125" customWidth="1"/>
    <col min="8962" max="8962" width="18.85546875" customWidth="1"/>
    <col min="8963" max="8963" width="50.7109375" customWidth="1"/>
    <col min="8964" max="8964" width="14" customWidth="1"/>
    <col min="8965" max="8965" width="14.140625" customWidth="1"/>
    <col min="8966" max="8966" width="13.5703125" customWidth="1"/>
    <col min="9217" max="9217" width="6.42578125" customWidth="1"/>
    <col min="9218" max="9218" width="18.85546875" customWidth="1"/>
    <col min="9219" max="9219" width="50.7109375" customWidth="1"/>
    <col min="9220" max="9220" width="14" customWidth="1"/>
    <col min="9221" max="9221" width="14.140625" customWidth="1"/>
    <col min="9222" max="9222" width="13.5703125" customWidth="1"/>
    <col min="9473" max="9473" width="6.42578125" customWidth="1"/>
    <col min="9474" max="9474" width="18.85546875" customWidth="1"/>
    <col min="9475" max="9475" width="50.7109375" customWidth="1"/>
    <col min="9476" max="9476" width="14" customWidth="1"/>
    <col min="9477" max="9477" width="14.140625" customWidth="1"/>
    <col min="9478" max="9478" width="13.5703125" customWidth="1"/>
    <col min="9729" max="9729" width="6.42578125" customWidth="1"/>
    <col min="9730" max="9730" width="18.85546875" customWidth="1"/>
    <col min="9731" max="9731" width="50.7109375" customWidth="1"/>
    <col min="9732" max="9732" width="14" customWidth="1"/>
    <col min="9733" max="9733" width="14.140625" customWidth="1"/>
    <col min="9734" max="9734" width="13.5703125" customWidth="1"/>
    <col min="9985" max="9985" width="6.42578125" customWidth="1"/>
    <col min="9986" max="9986" width="18.85546875" customWidth="1"/>
    <col min="9987" max="9987" width="50.7109375" customWidth="1"/>
    <col min="9988" max="9988" width="14" customWidth="1"/>
    <col min="9989" max="9989" width="14.140625" customWidth="1"/>
    <col min="9990" max="9990" width="13.5703125" customWidth="1"/>
    <col min="10241" max="10241" width="6.42578125" customWidth="1"/>
    <col min="10242" max="10242" width="18.85546875" customWidth="1"/>
    <col min="10243" max="10243" width="50.7109375" customWidth="1"/>
    <col min="10244" max="10244" width="14" customWidth="1"/>
    <col min="10245" max="10245" width="14.140625" customWidth="1"/>
    <col min="10246" max="10246" width="13.5703125" customWidth="1"/>
    <col min="10497" max="10497" width="6.42578125" customWidth="1"/>
    <col min="10498" max="10498" width="18.85546875" customWidth="1"/>
    <col min="10499" max="10499" width="50.7109375" customWidth="1"/>
    <col min="10500" max="10500" width="14" customWidth="1"/>
    <col min="10501" max="10501" width="14.140625" customWidth="1"/>
    <col min="10502" max="10502" width="13.5703125" customWidth="1"/>
    <col min="10753" max="10753" width="6.42578125" customWidth="1"/>
    <col min="10754" max="10754" width="18.85546875" customWidth="1"/>
    <col min="10755" max="10755" width="50.7109375" customWidth="1"/>
    <col min="10756" max="10756" width="14" customWidth="1"/>
    <col min="10757" max="10757" width="14.140625" customWidth="1"/>
    <col min="10758" max="10758" width="13.5703125" customWidth="1"/>
    <col min="11009" max="11009" width="6.42578125" customWidth="1"/>
    <col min="11010" max="11010" width="18.85546875" customWidth="1"/>
    <col min="11011" max="11011" width="50.7109375" customWidth="1"/>
    <col min="11012" max="11012" width="14" customWidth="1"/>
    <col min="11013" max="11013" width="14.140625" customWidth="1"/>
    <col min="11014" max="11014" width="13.5703125" customWidth="1"/>
    <col min="11265" max="11265" width="6.42578125" customWidth="1"/>
    <col min="11266" max="11266" width="18.85546875" customWidth="1"/>
    <col min="11267" max="11267" width="50.7109375" customWidth="1"/>
    <col min="11268" max="11268" width="14" customWidth="1"/>
    <col min="11269" max="11269" width="14.140625" customWidth="1"/>
    <col min="11270" max="11270" width="13.5703125" customWidth="1"/>
    <col min="11521" max="11521" width="6.42578125" customWidth="1"/>
    <col min="11522" max="11522" width="18.85546875" customWidth="1"/>
    <col min="11523" max="11523" width="50.7109375" customWidth="1"/>
    <col min="11524" max="11524" width="14" customWidth="1"/>
    <col min="11525" max="11525" width="14.140625" customWidth="1"/>
    <col min="11526" max="11526" width="13.5703125" customWidth="1"/>
    <col min="11777" max="11777" width="6.42578125" customWidth="1"/>
    <col min="11778" max="11778" width="18.85546875" customWidth="1"/>
    <col min="11779" max="11779" width="50.7109375" customWidth="1"/>
    <col min="11780" max="11780" width="14" customWidth="1"/>
    <col min="11781" max="11781" width="14.140625" customWidth="1"/>
    <col min="11782" max="11782" width="13.5703125" customWidth="1"/>
    <col min="12033" max="12033" width="6.42578125" customWidth="1"/>
    <col min="12034" max="12034" width="18.85546875" customWidth="1"/>
    <col min="12035" max="12035" width="50.7109375" customWidth="1"/>
    <col min="12036" max="12036" width="14" customWidth="1"/>
    <col min="12037" max="12037" width="14.140625" customWidth="1"/>
    <col min="12038" max="12038" width="13.5703125" customWidth="1"/>
    <col min="12289" max="12289" width="6.42578125" customWidth="1"/>
    <col min="12290" max="12290" width="18.85546875" customWidth="1"/>
    <col min="12291" max="12291" width="50.7109375" customWidth="1"/>
    <col min="12292" max="12292" width="14" customWidth="1"/>
    <col min="12293" max="12293" width="14.140625" customWidth="1"/>
    <col min="12294" max="12294" width="13.5703125" customWidth="1"/>
    <col min="12545" max="12545" width="6.42578125" customWidth="1"/>
    <col min="12546" max="12546" width="18.85546875" customWidth="1"/>
    <col min="12547" max="12547" width="50.7109375" customWidth="1"/>
    <col min="12548" max="12548" width="14" customWidth="1"/>
    <col min="12549" max="12549" width="14.140625" customWidth="1"/>
    <col min="12550" max="12550" width="13.5703125" customWidth="1"/>
    <col min="12801" max="12801" width="6.42578125" customWidth="1"/>
    <col min="12802" max="12802" width="18.85546875" customWidth="1"/>
    <col min="12803" max="12803" width="50.7109375" customWidth="1"/>
    <col min="12804" max="12804" width="14" customWidth="1"/>
    <col min="12805" max="12805" width="14.140625" customWidth="1"/>
    <col min="12806" max="12806" width="13.5703125" customWidth="1"/>
    <col min="13057" max="13057" width="6.42578125" customWidth="1"/>
    <col min="13058" max="13058" width="18.85546875" customWidth="1"/>
    <col min="13059" max="13059" width="50.7109375" customWidth="1"/>
    <col min="13060" max="13060" width="14" customWidth="1"/>
    <col min="13061" max="13061" width="14.140625" customWidth="1"/>
    <col min="13062" max="13062" width="13.5703125" customWidth="1"/>
    <col min="13313" max="13313" width="6.42578125" customWidth="1"/>
    <col min="13314" max="13314" width="18.85546875" customWidth="1"/>
    <col min="13315" max="13315" width="50.7109375" customWidth="1"/>
    <col min="13316" max="13316" width="14" customWidth="1"/>
    <col min="13317" max="13317" width="14.140625" customWidth="1"/>
    <col min="13318" max="13318" width="13.5703125" customWidth="1"/>
    <col min="13569" max="13569" width="6.42578125" customWidth="1"/>
    <col min="13570" max="13570" width="18.85546875" customWidth="1"/>
    <col min="13571" max="13571" width="50.7109375" customWidth="1"/>
    <col min="13572" max="13572" width="14" customWidth="1"/>
    <col min="13573" max="13573" width="14.140625" customWidth="1"/>
    <col min="13574" max="13574" width="13.5703125" customWidth="1"/>
    <col min="13825" max="13825" width="6.42578125" customWidth="1"/>
    <col min="13826" max="13826" width="18.85546875" customWidth="1"/>
    <col min="13827" max="13827" width="50.7109375" customWidth="1"/>
    <col min="13828" max="13828" width="14" customWidth="1"/>
    <col min="13829" max="13829" width="14.140625" customWidth="1"/>
    <col min="13830" max="13830" width="13.5703125" customWidth="1"/>
    <col min="14081" max="14081" width="6.42578125" customWidth="1"/>
    <col min="14082" max="14082" width="18.85546875" customWidth="1"/>
    <col min="14083" max="14083" width="50.7109375" customWidth="1"/>
    <col min="14084" max="14084" width="14" customWidth="1"/>
    <col min="14085" max="14085" width="14.140625" customWidth="1"/>
    <col min="14086" max="14086" width="13.5703125" customWidth="1"/>
    <col min="14337" max="14337" width="6.42578125" customWidth="1"/>
    <col min="14338" max="14338" width="18.85546875" customWidth="1"/>
    <col min="14339" max="14339" width="50.7109375" customWidth="1"/>
    <col min="14340" max="14340" width="14" customWidth="1"/>
    <col min="14341" max="14341" width="14.140625" customWidth="1"/>
    <col min="14342" max="14342" width="13.5703125" customWidth="1"/>
    <col min="14593" max="14593" width="6.42578125" customWidth="1"/>
    <col min="14594" max="14594" width="18.85546875" customWidth="1"/>
    <col min="14595" max="14595" width="50.7109375" customWidth="1"/>
    <col min="14596" max="14596" width="14" customWidth="1"/>
    <col min="14597" max="14597" width="14.140625" customWidth="1"/>
    <col min="14598" max="14598" width="13.5703125" customWidth="1"/>
    <col min="14849" max="14849" width="6.42578125" customWidth="1"/>
    <col min="14850" max="14850" width="18.85546875" customWidth="1"/>
    <col min="14851" max="14851" width="50.7109375" customWidth="1"/>
    <col min="14852" max="14852" width="14" customWidth="1"/>
    <col min="14853" max="14853" width="14.140625" customWidth="1"/>
    <col min="14854" max="14854" width="13.5703125" customWidth="1"/>
    <col min="15105" max="15105" width="6.42578125" customWidth="1"/>
    <col min="15106" max="15106" width="18.85546875" customWidth="1"/>
    <col min="15107" max="15107" width="50.7109375" customWidth="1"/>
    <col min="15108" max="15108" width="14" customWidth="1"/>
    <col min="15109" max="15109" width="14.140625" customWidth="1"/>
    <col min="15110" max="15110" width="13.5703125" customWidth="1"/>
    <col min="15361" max="15361" width="6.42578125" customWidth="1"/>
    <col min="15362" max="15362" width="18.85546875" customWidth="1"/>
    <col min="15363" max="15363" width="50.7109375" customWidth="1"/>
    <col min="15364" max="15364" width="14" customWidth="1"/>
    <col min="15365" max="15365" width="14.140625" customWidth="1"/>
    <col min="15366" max="15366" width="13.5703125" customWidth="1"/>
    <col min="15617" max="15617" width="6.42578125" customWidth="1"/>
    <col min="15618" max="15618" width="18.85546875" customWidth="1"/>
    <col min="15619" max="15619" width="50.7109375" customWidth="1"/>
    <col min="15620" max="15620" width="14" customWidth="1"/>
    <col min="15621" max="15621" width="14.140625" customWidth="1"/>
    <col min="15622" max="15622" width="13.5703125" customWidth="1"/>
    <col min="15873" max="15873" width="6.42578125" customWidth="1"/>
    <col min="15874" max="15874" width="18.85546875" customWidth="1"/>
    <col min="15875" max="15875" width="50.7109375" customWidth="1"/>
    <col min="15876" max="15876" width="14" customWidth="1"/>
    <col min="15877" max="15877" width="14.140625" customWidth="1"/>
    <col min="15878" max="15878" width="13.5703125" customWidth="1"/>
    <col min="16129" max="16129" width="6.42578125" customWidth="1"/>
    <col min="16130" max="16130" width="18.85546875" customWidth="1"/>
    <col min="16131" max="16131" width="50.7109375" customWidth="1"/>
    <col min="16132" max="16132" width="14" customWidth="1"/>
    <col min="16133" max="16133" width="14.140625" customWidth="1"/>
    <col min="16134" max="16134" width="13.5703125" customWidth="1"/>
  </cols>
  <sheetData>
    <row r="1" spans="1:6" ht="12.95" customHeight="1" x14ac:dyDescent="0.2">
      <c r="A1" s="7"/>
      <c r="B1" s="6"/>
      <c r="C1" s="6"/>
      <c r="D1" s="48" t="s">
        <v>327</v>
      </c>
      <c r="E1" s="48"/>
      <c r="F1" s="48"/>
    </row>
    <row r="2" spans="1:6" ht="12.95" customHeight="1" x14ac:dyDescent="0.2">
      <c r="A2" s="7"/>
      <c r="B2" s="6"/>
      <c r="C2" s="6"/>
      <c r="D2" s="48" t="s">
        <v>792</v>
      </c>
      <c r="E2" s="48"/>
      <c r="F2" s="48"/>
    </row>
    <row r="3" spans="1:6" ht="12.95" customHeight="1" x14ac:dyDescent="0.2">
      <c r="A3" s="7"/>
      <c r="B3" s="6"/>
      <c r="C3" s="6"/>
      <c r="D3" s="48" t="s">
        <v>786</v>
      </c>
      <c r="E3" s="48"/>
      <c r="F3" s="48"/>
    </row>
    <row r="4" spans="1:6" ht="12.95" customHeight="1" x14ac:dyDescent="0.2">
      <c r="A4" s="7"/>
      <c r="B4" s="6"/>
      <c r="C4" s="6"/>
      <c r="D4" s="48" t="s">
        <v>791</v>
      </c>
      <c r="E4" s="48"/>
      <c r="F4" s="48"/>
    </row>
    <row r="5" spans="1:6" ht="12" customHeight="1" x14ac:dyDescent="0.2">
      <c r="A5" s="7"/>
      <c r="B5" s="6"/>
      <c r="C5" s="6"/>
      <c r="D5" s="31"/>
      <c r="E5" s="31"/>
      <c r="F5" s="32"/>
    </row>
    <row r="6" spans="1:6" s="30" customFormat="1" ht="16.5" customHeight="1" x14ac:dyDescent="0.2">
      <c r="A6" s="29"/>
      <c r="B6" s="51" t="s">
        <v>787</v>
      </c>
      <c r="C6" s="51"/>
      <c r="D6" s="51"/>
      <c r="E6" s="51"/>
      <c r="F6" s="51"/>
    </row>
    <row r="7" spans="1:6" s="30" customFormat="1" ht="13.5" customHeight="1" x14ac:dyDescent="0.2">
      <c r="A7" s="29"/>
      <c r="B7" s="51" t="s">
        <v>747</v>
      </c>
      <c r="C7" s="51"/>
      <c r="D7" s="51"/>
      <c r="E7" s="51"/>
      <c r="F7" s="51"/>
    </row>
    <row r="8" spans="1:6" s="30" customFormat="1" ht="13.5" customHeight="1" x14ac:dyDescent="0.2">
      <c r="A8" s="29"/>
      <c r="B8" s="52" t="s">
        <v>467</v>
      </c>
      <c r="C8" s="52"/>
      <c r="D8" s="52"/>
      <c r="E8" s="52"/>
      <c r="F8" s="52"/>
    </row>
    <row r="9" spans="1:6" ht="13.5" customHeight="1" x14ac:dyDescent="0.2">
      <c r="A9" s="7"/>
      <c r="B9" s="8"/>
      <c r="C9" s="8"/>
      <c r="D9" s="8"/>
      <c r="E9" s="8"/>
      <c r="F9" s="8"/>
    </row>
    <row r="10" spans="1:6" ht="35.1" customHeight="1" x14ac:dyDescent="0.2">
      <c r="A10" s="49" t="s">
        <v>66</v>
      </c>
      <c r="B10" s="49" t="s">
        <v>123</v>
      </c>
      <c r="C10" s="49" t="s">
        <v>124</v>
      </c>
      <c r="D10" s="49" t="s">
        <v>748</v>
      </c>
      <c r="E10" s="49" t="s">
        <v>5</v>
      </c>
      <c r="F10" s="49" t="s">
        <v>125</v>
      </c>
    </row>
    <row r="11" spans="1:6" ht="58.5" customHeight="1" x14ac:dyDescent="0.2">
      <c r="A11" s="50"/>
      <c r="B11" s="50"/>
      <c r="C11" s="50"/>
      <c r="D11" s="50"/>
      <c r="E11" s="50"/>
      <c r="F11" s="50"/>
    </row>
    <row r="12" spans="1:6" x14ac:dyDescent="0.2">
      <c r="A12" s="27">
        <v>1</v>
      </c>
      <c r="B12" s="11" t="s">
        <v>126</v>
      </c>
      <c r="C12" s="12" t="s">
        <v>127</v>
      </c>
      <c r="D12" s="13">
        <f>D13+D22+D27+D48+D51+D60+D65+D72+D74+D83</f>
        <v>526770000</v>
      </c>
      <c r="E12" s="13">
        <f>E13+E22+E27+E48+E51+E60+E65+E72+E74+E83</f>
        <v>93004382.639999986</v>
      </c>
      <c r="F12" s="14">
        <f t="shared" ref="F12:F120" si="0">E12/D12</f>
        <v>0.17655595922319037</v>
      </c>
    </row>
    <row r="13" spans="1:6" x14ac:dyDescent="0.2">
      <c r="A13" s="27">
        <f>A12+1</f>
        <v>2</v>
      </c>
      <c r="B13" s="11" t="s">
        <v>128</v>
      </c>
      <c r="C13" s="12" t="s">
        <v>129</v>
      </c>
      <c r="D13" s="13">
        <f>D14+D15+D16+D17+D18+D19+D20+D21</f>
        <v>451636000</v>
      </c>
      <c r="E13" s="13">
        <f>E14+E15+E16+E17+E18+E19+E20+E21</f>
        <v>71034338.930000007</v>
      </c>
      <c r="F13" s="14">
        <f t="shared" si="0"/>
        <v>0.15728227805135112</v>
      </c>
    </row>
    <row r="14" spans="1:6" ht="105.75" customHeight="1" x14ac:dyDescent="0.2">
      <c r="A14" s="27">
        <v>3</v>
      </c>
      <c r="B14" s="11" t="s">
        <v>8</v>
      </c>
      <c r="C14" s="12" t="s">
        <v>158</v>
      </c>
      <c r="D14" s="13">
        <v>450136000</v>
      </c>
      <c r="E14" s="13">
        <v>70624629.629999995</v>
      </c>
      <c r="F14" s="14">
        <f t="shared" si="0"/>
        <v>0.15689620388060496</v>
      </c>
    </row>
    <row r="15" spans="1:6" ht="93.75" customHeight="1" x14ac:dyDescent="0.2">
      <c r="A15" s="27">
        <f t="shared" ref="A15:A78" si="1">A14+1</f>
        <v>4</v>
      </c>
      <c r="B15" s="11" t="s">
        <v>159</v>
      </c>
      <c r="C15" s="12" t="s">
        <v>160</v>
      </c>
      <c r="D15" s="13">
        <v>0</v>
      </c>
      <c r="E15" s="13">
        <v>1068.03</v>
      </c>
      <c r="F15" s="14">
        <v>0</v>
      </c>
    </row>
    <row r="16" spans="1:6" ht="108" customHeight="1" x14ac:dyDescent="0.2">
      <c r="A16" s="27">
        <f t="shared" si="1"/>
        <v>5</v>
      </c>
      <c r="B16" s="11" t="s">
        <v>293</v>
      </c>
      <c r="C16" s="15" t="s">
        <v>308</v>
      </c>
      <c r="D16" s="13">
        <v>0</v>
      </c>
      <c r="E16" s="13">
        <v>41148.44</v>
      </c>
      <c r="F16" s="14">
        <v>0</v>
      </c>
    </row>
    <row r="17" spans="1:6" ht="142.5" customHeight="1" x14ac:dyDescent="0.2">
      <c r="A17" s="27">
        <f t="shared" si="1"/>
        <v>6</v>
      </c>
      <c r="B17" s="11" t="s">
        <v>9</v>
      </c>
      <c r="C17" s="12" t="s">
        <v>161</v>
      </c>
      <c r="D17" s="13">
        <v>800000</v>
      </c>
      <c r="E17" s="13">
        <v>25808.79</v>
      </c>
      <c r="F17" s="14">
        <f t="shared" si="0"/>
        <v>3.2260987499999998E-2</v>
      </c>
    </row>
    <row r="18" spans="1:6" ht="80.25" customHeight="1" x14ac:dyDescent="0.2">
      <c r="A18" s="27">
        <f t="shared" si="1"/>
        <v>7</v>
      </c>
      <c r="B18" s="11" t="s">
        <v>10</v>
      </c>
      <c r="C18" s="12" t="s">
        <v>162</v>
      </c>
      <c r="D18" s="13">
        <v>600000</v>
      </c>
      <c r="E18" s="13">
        <v>267170.7</v>
      </c>
      <c r="F18" s="14">
        <f t="shared" si="0"/>
        <v>0.44528450000000003</v>
      </c>
    </row>
    <row r="19" spans="1:6" ht="51.75" customHeight="1" x14ac:dyDescent="0.2">
      <c r="A19" s="27">
        <f t="shared" si="1"/>
        <v>8</v>
      </c>
      <c r="B19" s="11" t="s">
        <v>294</v>
      </c>
      <c r="C19" s="15" t="s">
        <v>295</v>
      </c>
      <c r="D19" s="13">
        <v>0</v>
      </c>
      <c r="E19" s="13">
        <v>6011.19</v>
      </c>
      <c r="F19" s="14">
        <v>0</v>
      </c>
    </row>
    <row r="20" spans="1:6" ht="80.25" customHeight="1" x14ac:dyDescent="0.2">
      <c r="A20" s="27">
        <f t="shared" si="1"/>
        <v>9</v>
      </c>
      <c r="B20" s="11" t="s">
        <v>11</v>
      </c>
      <c r="C20" s="12" t="s">
        <v>163</v>
      </c>
      <c r="D20" s="13">
        <v>0</v>
      </c>
      <c r="E20" s="13">
        <v>17220.150000000001</v>
      </c>
      <c r="F20" s="14">
        <v>0</v>
      </c>
    </row>
    <row r="21" spans="1:6" ht="119.25" customHeight="1" x14ac:dyDescent="0.2">
      <c r="A21" s="27">
        <f t="shared" si="1"/>
        <v>10</v>
      </c>
      <c r="B21" s="11" t="s">
        <v>12</v>
      </c>
      <c r="C21" s="12" t="s">
        <v>164</v>
      </c>
      <c r="D21" s="13">
        <v>100000</v>
      </c>
      <c r="E21" s="13">
        <v>51282</v>
      </c>
      <c r="F21" s="14">
        <f t="shared" si="0"/>
        <v>0.51282000000000005</v>
      </c>
    </row>
    <row r="22" spans="1:6" ht="42" customHeight="1" x14ac:dyDescent="0.2">
      <c r="A22" s="27">
        <f t="shared" si="1"/>
        <v>11</v>
      </c>
      <c r="B22" s="16" t="s">
        <v>148</v>
      </c>
      <c r="C22" s="17" t="s">
        <v>149</v>
      </c>
      <c r="D22" s="18">
        <f>SUM(D23:D26)</f>
        <v>5430000</v>
      </c>
      <c r="E22" s="18">
        <f>SUM(E23:E26)</f>
        <v>1400474.46</v>
      </c>
      <c r="F22" s="14">
        <f t="shared" si="0"/>
        <v>0.25791426519337018</v>
      </c>
    </row>
    <row r="23" spans="1:6" ht="108" customHeight="1" x14ac:dyDescent="0.2">
      <c r="A23" s="27">
        <f t="shared" si="1"/>
        <v>12</v>
      </c>
      <c r="B23" s="16" t="s">
        <v>434</v>
      </c>
      <c r="C23" s="17" t="s">
        <v>435</v>
      </c>
      <c r="D23" s="18">
        <v>2455000</v>
      </c>
      <c r="E23" s="13">
        <v>672584.46</v>
      </c>
      <c r="F23" s="14">
        <f t="shared" si="0"/>
        <v>0.27396515682281058</v>
      </c>
    </row>
    <row r="24" spans="1:6" ht="118.5" customHeight="1" x14ac:dyDescent="0.2">
      <c r="A24" s="27">
        <f t="shared" si="1"/>
        <v>13</v>
      </c>
      <c r="B24" s="16" t="s">
        <v>436</v>
      </c>
      <c r="C24" s="17" t="s">
        <v>437</v>
      </c>
      <c r="D24" s="18">
        <v>14000</v>
      </c>
      <c r="E24" s="13">
        <v>4309.75</v>
      </c>
      <c r="F24" s="14">
        <f t="shared" si="0"/>
        <v>0.3078392857142857</v>
      </c>
    </row>
    <row r="25" spans="1:6" ht="104.25" customHeight="1" x14ac:dyDescent="0.2">
      <c r="A25" s="27">
        <f t="shared" si="1"/>
        <v>14</v>
      </c>
      <c r="B25" s="16" t="s">
        <v>438</v>
      </c>
      <c r="C25" s="17" t="s">
        <v>439</v>
      </c>
      <c r="D25" s="18">
        <v>3269000</v>
      </c>
      <c r="E25" s="13">
        <v>813816.1</v>
      </c>
      <c r="F25" s="14">
        <f t="shared" si="0"/>
        <v>0.24894955643927805</v>
      </c>
    </row>
    <row r="26" spans="1:6" ht="105" customHeight="1" x14ac:dyDescent="0.2">
      <c r="A26" s="27">
        <f t="shared" si="1"/>
        <v>15</v>
      </c>
      <c r="B26" s="16" t="s">
        <v>440</v>
      </c>
      <c r="C26" s="17" t="s">
        <v>441</v>
      </c>
      <c r="D26" s="18">
        <v>-308000</v>
      </c>
      <c r="E26" s="13">
        <v>-90235.85</v>
      </c>
      <c r="F26" s="14">
        <f t="shared" si="0"/>
        <v>0.292973538961039</v>
      </c>
    </row>
    <row r="27" spans="1:6" x14ac:dyDescent="0.2">
      <c r="A27" s="27">
        <f t="shared" si="1"/>
        <v>16</v>
      </c>
      <c r="B27" s="11" t="s">
        <v>130</v>
      </c>
      <c r="C27" s="12" t="s">
        <v>131</v>
      </c>
      <c r="D27" s="13">
        <f>D28+D36+D41+D45</f>
        <v>27332000</v>
      </c>
      <c r="E27" s="13">
        <f>E28+E36+E41+E45</f>
        <v>8794182.1099999994</v>
      </c>
      <c r="F27" s="14">
        <f t="shared" si="0"/>
        <v>0.32175406519830235</v>
      </c>
    </row>
    <row r="28" spans="1:6" ht="26.25" customHeight="1" x14ac:dyDescent="0.2">
      <c r="A28" s="27">
        <f t="shared" si="1"/>
        <v>17</v>
      </c>
      <c r="B28" s="16" t="s">
        <v>274</v>
      </c>
      <c r="C28" s="12" t="s">
        <v>275</v>
      </c>
      <c r="D28" s="13">
        <f>D29+D30+D31+D32+D33+D34+D35</f>
        <v>19210000</v>
      </c>
      <c r="E28" s="13">
        <f>E29+E30+E31+E32+E33+E34+E35</f>
        <v>3152987.36</v>
      </c>
      <c r="F28" s="14">
        <f t="shared" si="0"/>
        <v>0.16413260593440915</v>
      </c>
    </row>
    <row r="29" spans="1:6" ht="51" x14ac:dyDescent="0.2">
      <c r="A29" s="27">
        <f t="shared" si="1"/>
        <v>18</v>
      </c>
      <c r="B29" s="16" t="s">
        <v>276</v>
      </c>
      <c r="C29" s="19" t="s">
        <v>277</v>
      </c>
      <c r="D29" s="13">
        <v>5600000</v>
      </c>
      <c r="E29" s="13">
        <v>1972160.5</v>
      </c>
      <c r="F29" s="14">
        <f t="shared" si="0"/>
        <v>0.35217151785714285</v>
      </c>
    </row>
    <row r="30" spans="1:6" ht="38.25" x14ac:dyDescent="0.2">
      <c r="A30" s="27">
        <f t="shared" si="1"/>
        <v>19</v>
      </c>
      <c r="B30" s="16" t="s">
        <v>278</v>
      </c>
      <c r="C30" s="20" t="s">
        <v>279</v>
      </c>
      <c r="D30" s="13">
        <v>0</v>
      </c>
      <c r="E30" s="13">
        <v>10618.21</v>
      </c>
      <c r="F30" s="14">
        <v>0</v>
      </c>
    </row>
    <row r="31" spans="1:6" ht="51" x14ac:dyDescent="0.2">
      <c r="A31" s="27">
        <f t="shared" si="1"/>
        <v>20</v>
      </c>
      <c r="B31" s="16" t="s">
        <v>280</v>
      </c>
      <c r="C31" s="20" t="s">
        <v>281</v>
      </c>
      <c r="D31" s="13">
        <v>0</v>
      </c>
      <c r="E31" s="13">
        <v>626.1</v>
      </c>
      <c r="F31" s="14">
        <v>0</v>
      </c>
    </row>
    <row r="32" spans="1:6" ht="38.25" x14ac:dyDescent="0.2">
      <c r="A32" s="27">
        <f t="shared" si="1"/>
        <v>21</v>
      </c>
      <c r="B32" s="16" t="s">
        <v>749</v>
      </c>
      <c r="C32" s="20" t="s">
        <v>750</v>
      </c>
      <c r="D32" s="13">
        <v>0</v>
      </c>
      <c r="E32" s="13">
        <v>-2968.25</v>
      </c>
      <c r="F32" s="14">
        <v>0</v>
      </c>
    </row>
    <row r="33" spans="1:6" ht="63.75" x14ac:dyDescent="0.2">
      <c r="A33" s="27">
        <f t="shared" si="1"/>
        <v>22</v>
      </c>
      <c r="B33" s="16" t="s">
        <v>282</v>
      </c>
      <c r="C33" s="20" t="s">
        <v>283</v>
      </c>
      <c r="D33" s="13">
        <v>13610000</v>
      </c>
      <c r="E33" s="13">
        <v>1160743.31</v>
      </c>
      <c r="F33" s="14">
        <f>E33/D33</f>
        <v>8.5286062454077882E-2</v>
      </c>
    </row>
    <row r="34" spans="1:6" ht="38.25" x14ac:dyDescent="0.2">
      <c r="A34" s="27">
        <f t="shared" si="1"/>
        <v>23</v>
      </c>
      <c r="B34" s="16" t="s">
        <v>284</v>
      </c>
      <c r="C34" s="20" t="s">
        <v>285</v>
      </c>
      <c r="D34" s="13">
        <v>0</v>
      </c>
      <c r="E34" s="13">
        <v>11050.98</v>
      </c>
      <c r="F34" s="14">
        <v>0</v>
      </c>
    </row>
    <row r="35" spans="1:6" ht="63.75" x14ac:dyDescent="0.2">
      <c r="A35" s="27">
        <f t="shared" si="1"/>
        <v>24</v>
      </c>
      <c r="B35" s="16" t="s">
        <v>286</v>
      </c>
      <c r="C35" s="20" t="s">
        <v>287</v>
      </c>
      <c r="D35" s="13">
        <v>0</v>
      </c>
      <c r="E35" s="13">
        <v>756.51</v>
      </c>
      <c r="F35" s="14">
        <v>0</v>
      </c>
    </row>
    <row r="36" spans="1:6" ht="25.5" x14ac:dyDescent="0.2">
      <c r="A36" s="27">
        <f t="shared" si="1"/>
        <v>25</v>
      </c>
      <c r="B36" s="11" t="s">
        <v>132</v>
      </c>
      <c r="C36" s="12" t="s">
        <v>133</v>
      </c>
      <c r="D36" s="13">
        <f>D37+D38+D39+D40</f>
        <v>170000</v>
      </c>
      <c r="E36" s="13">
        <f>E37+E38+E39+E40</f>
        <v>-18961.93</v>
      </c>
      <c r="F36" s="14">
        <f t="shared" si="0"/>
        <v>-0.11154076470588235</v>
      </c>
    </row>
    <row r="37" spans="1:6" ht="55.5" customHeight="1" x14ac:dyDescent="0.2">
      <c r="A37" s="27">
        <f t="shared" si="1"/>
        <v>26</v>
      </c>
      <c r="B37" s="11" t="s">
        <v>0</v>
      </c>
      <c r="C37" s="12" t="s">
        <v>165</v>
      </c>
      <c r="D37" s="13">
        <v>170000</v>
      </c>
      <c r="E37" s="13">
        <v>-25939.53</v>
      </c>
      <c r="F37" s="14">
        <f t="shared" si="0"/>
        <v>-0.15258547058823529</v>
      </c>
    </row>
    <row r="38" spans="1:6" ht="42.75" customHeight="1" x14ac:dyDescent="0.2">
      <c r="A38" s="27">
        <f t="shared" si="1"/>
        <v>27</v>
      </c>
      <c r="B38" s="11" t="s">
        <v>166</v>
      </c>
      <c r="C38" s="12" t="s">
        <v>167</v>
      </c>
      <c r="D38" s="13">
        <v>0</v>
      </c>
      <c r="E38" s="13">
        <v>813.05</v>
      </c>
      <c r="F38" s="14">
        <v>0</v>
      </c>
    </row>
    <row r="39" spans="1:6" ht="54" customHeight="1" x14ac:dyDescent="0.2">
      <c r="A39" s="27">
        <f t="shared" si="1"/>
        <v>28</v>
      </c>
      <c r="B39" s="11" t="s">
        <v>13</v>
      </c>
      <c r="C39" s="12" t="s">
        <v>288</v>
      </c>
      <c r="D39" s="13">
        <v>0</v>
      </c>
      <c r="E39" s="13">
        <v>6165.45</v>
      </c>
      <c r="F39" s="14">
        <v>0</v>
      </c>
    </row>
    <row r="40" spans="1:6" ht="54" customHeight="1" x14ac:dyDescent="0.2">
      <c r="A40" s="27">
        <f t="shared" si="1"/>
        <v>29</v>
      </c>
      <c r="B40" s="11" t="s">
        <v>751</v>
      </c>
      <c r="C40" s="12" t="s">
        <v>752</v>
      </c>
      <c r="D40" s="13">
        <v>0</v>
      </c>
      <c r="E40" s="13">
        <v>-0.9</v>
      </c>
      <c r="F40" s="14">
        <v>0</v>
      </c>
    </row>
    <row r="41" spans="1:6" x14ac:dyDescent="0.2">
      <c r="A41" s="27">
        <f t="shared" si="1"/>
        <v>30</v>
      </c>
      <c r="B41" s="11" t="s">
        <v>1</v>
      </c>
      <c r="C41" s="12" t="s">
        <v>2</v>
      </c>
      <c r="D41" s="13">
        <f>D42+D43+D44</f>
        <v>4335000</v>
      </c>
      <c r="E41" s="13">
        <f>E42+E43+E44</f>
        <v>5233596.78</v>
      </c>
      <c r="F41" s="14">
        <f t="shared" si="0"/>
        <v>1.2072887612456749</v>
      </c>
    </row>
    <row r="42" spans="1:6" ht="44.25" customHeight="1" x14ac:dyDescent="0.2">
      <c r="A42" s="27">
        <f t="shared" si="1"/>
        <v>31</v>
      </c>
      <c r="B42" s="11" t="s">
        <v>3</v>
      </c>
      <c r="C42" s="12" t="s">
        <v>168</v>
      </c>
      <c r="D42" s="13">
        <v>4335000</v>
      </c>
      <c r="E42" s="13">
        <v>5233596.78</v>
      </c>
      <c r="F42" s="14">
        <f t="shared" si="0"/>
        <v>1.2072887612456749</v>
      </c>
    </row>
    <row r="43" spans="1:6" ht="34.5" customHeight="1" x14ac:dyDescent="0.2">
      <c r="A43" s="27">
        <f t="shared" si="1"/>
        <v>32</v>
      </c>
      <c r="B43" s="11" t="s">
        <v>474</v>
      </c>
      <c r="C43" s="12" t="s">
        <v>475</v>
      </c>
      <c r="D43" s="13">
        <v>0</v>
      </c>
      <c r="E43" s="13">
        <v>0</v>
      </c>
      <c r="F43" s="14">
        <v>0</v>
      </c>
    </row>
    <row r="44" spans="1:6" ht="54.75" customHeight="1" x14ac:dyDescent="0.2">
      <c r="A44" s="27">
        <f t="shared" si="1"/>
        <v>33</v>
      </c>
      <c r="B44" s="11" t="s">
        <v>753</v>
      </c>
      <c r="C44" s="12" t="s">
        <v>754</v>
      </c>
      <c r="D44" s="13">
        <v>0</v>
      </c>
      <c r="E44" s="13">
        <v>0</v>
      </c>
      <c r="F44" s="14">
        <v>0</v>
      </c>
    </row>
    <row r="45" spans="1:6" ht="25.5" x14ac:dyDescent="0.2">
      <c r="A45" s="27">
        <f t="shared" si="1"/>
        <v>34</v>
      </c>
      <c r="B45" s="11" t="s">
        <v>14</v>
      </c>
      <c r="C45" s="12" t="s">
        <v>15</v>
      </c>
      <c r="D45" s="13">
        <f>D46+D47</f>
        <v>3617000</v>
      </c>
      <c r="E45" s="13">
        <f>E46+E47</f>
        <v>426559.89999999997</v>
      </c>
      <c r="F45" s="14">
        <f t="shared" si="0"/>
        <v>0.1179319601880011</v>
      </c>
    </row>
    <row r="46" spans="1:6" ht="54" customHeight="1" x14ac:dyDescent="0.2">
      <c r="A46" s="27">
        <f t="shared" si="1"/>
        <v>35</v>
      </c>
      <c r="B46" s="11" t="s">
        <v>16</v>
      </c>
      <c r="C46" s="12" t="s">
        <v>289</v>
      </c>
      <c r="D46" s="13">
        <v>3617000</v>
      </c>
      <c r="E46" s="13">
        <v>425739.97</v>
      </c>
      <c r="F46" s="14">
        <f t="shared" si="0"/>
        <v>0.11770527232513131</v>
      </c>
    </row>
    <row r="47" spans="1:6" ht="38.25" customHeight="1" x14ac:dyDescent="0.2">
      <c r="A47" s="27">
        <f t="shared" si="1"/>
        <v>36</v>
      </c>
      <c r="B47" s="11" t="s">
        <v>476</v>
      </c>
      <c r="C47" s="12" t="s">
        <v>477</v>
      </c>
      <c r="D47" s="13">
        <v>0</v>
      </c>
      <c r="E47" s="13">
        <v>819.93</v>
      </c>
      <c r="F47" s="14">
        <v>0</v>
      </c>
    </row>
    <row r="48" spans="1:6" ht="21" customHeight="1" x14ac:dyDescent="0.2">
      <c r="A48" s="27">
        <f t="shared" si="1"/>
        <v>37</v>
      </c>
      <c r="B48" s="11" t="s">
        <v>296</v>
      </c>
      <c r="C48" s="12" t="s">
        <v>297</v>
      </c>
      <c r="D48" s="13">
        <f>D49+D50</f>
        <v>0</v>
      </c>
      <c r="E48" s="13">
        <f>E49+E50</f>
        <v>46743.8</v>
      </c>
      <c r="F48" s="14">
        <v>0</v>
      </c>
    </row>
    <row r="49" spans="1:6" ht="54" customHeight="1" x14ac:dyDescent="0.2">
      <c r="A49" s="27">
        <f t="shared" si="1"/>
        <v>38</v>
      </c>
      <c r="B49" s="11" t="s">
        <v>755</v>
      </c>
      <c r="C49" s="12" t="s">
        <v>298</v>
      </c>
      <c r="D49" s="13">
        <v>0</v>
      </c>
      <c r="E49" s="13">
        <v>46593.8</v>
      </c>
      <c r="F49" s="14">
        <v>0</v>
      </c>
    </row>
    <row r="50" spans="1:6" ht="85.5" customHeight="1" x14ac:dyDescent="0.2">
      <c r="A50" s="27">
        <f t="shared" si="1"/>
        <v>39</v>
      </c>
      <c r="B50" s="11" t="s">
        <v>756</v>
      </c>
      <c r="C50" s="12" t="s">
        <v>757</v>
      </c>
      <c r="D50" s="13">
        <v>0</v>
      </c>
      <c r="E50" s="13">
        <v>150</v>
      </c>
      <c r="F50" s="14">
        <v>0</v>
      </c>
    </row>
    <row r="51" spans="1:6" ht="38.25" x14ac:dyDescent="0.2">
      <c r="A51" s="27">
        <f t="shared" si="1"/>
        <v>40</v>
      </c>
      <c r="B51" s="11" t="s">
        <v>4</v>
      </c>
      <c r="C51" s="12" t="s">
        <v>17</v>
      </c>
      <c r="D51" s="13">
        <f>D52+D55+D56+D58+D59</f>
        <v>4940000</v>
      </c>
      <c r="E51" s="13">
        <f>E52+E55+E56+E58+E59</f>
        <v>761268.33</v>
      </c>
      <c r="F51" s="14">
        <f t="shared" si="0"/>
        <v>0.15410290080971659</v>
      </c>
    </row>
    <row r="52" spans="1:6" ht="96" customHeight="1" x14ac:dyDescent="0.2">
      <c r="A52" s="27">
        <f t="shared" si="1"/>
        <v>41</v>
      </c>
      <c r="B52" s="16" t="s">
        <v>506</v>
      </c>
      <c r="C52" s="21" t="s">
        <v>788</v>
      </c>
      <c r="D52" s="13">
        <f>D53</f>
        <v>3050000</v>
      </c>
      <c r="E52" s="13">
        <f>E53</f>
        <v>336254.55</v>
      </c>
      <c r="F52" s="14">
        <f t="shared" si="0"/>
        <v>0.11024739344262295</v>
      </c>
    </row>
    <row r="53" spans="1:6" ht="96" customHeight="1" x14ac:dyDescent="0.2">
      <c r="A53" s="27">
        <f t="shared" si="1"/>
        <v>42</v>
      </c>
      <c r="B53" s="16" t="s">
        <v>311</v>
      </c>
      <c r="C53" s="21" t="s">
        <v>788</v>
      </c>
      <c r="D53" s="13">
        <f>D54</f>
        <v>3050000</v>
      </c>
      <c r="E53" s="13">
        <f>E54</f>
        <v>336254.55</v>
      </c>
      <c r="F53" s="14">
        <f t="shared" si="0"/>
        <v>0.11024739344262295</v>
      </c>
    </row>
    <row r="54" spans="1:6" ht="107.25" customHeight="1" x14ac:dyDescent="0.2">
      <c r="A54" s="27">
        <f t="shared" si="1"/>
        <v>43</v>
      </c>
      <c r="B54" s="16" t="s">
        <v>758</v>
      </c>
      <c r="C54" s="21" t="s">
        <v>507</v>
      </c>
      <c r="D54" s="13">
        <v>3050000</v>
      </c>
      <c r="E54" s="13">
        <v>336254.55</v>
      </c>
      <c r="F54" s="14">
        <f t="shared" si="0"/>
        <v>0.11024739344262295</v>
      </c>
    </row>
    <row r="55" spans="1:6" ht="93.75" customHeight="1" x14ac:dyDescent="0.2">
      <c r="A55" s="27">
        <f t="shared" si="1"/>
        <v>44</v>
      </c>
      <c r="B55" s="16" t="s">
        <v>558</v>
      </c>
      <c r="C55" s="21" t="s">
        <v>508</v>
      </c>
      <c r="D55" s="13">
        <v>1200000</v>
      </c>
      <c r="E55" s="13">
        <v>261035.33</v>
      </c>
      <c r="F55" s="14">
        <f t="shared" si="0"/>
        <v>0.21752944166666666</v>
      </c>
    </row>
    <row r="56" spans="1:6" ht="40.5" customHeight="1" x14ac:dyDescent="0.2">
      <c r="A56" s="27">
        <f t="shared" si="1"/>
        <v>45</v>
      </c>
      <c r="B56" s="16" t="s">
        <v>150</v>
      </c>
      <c r="C56" s="17" t="s">
        <v>789</v>
      </c>
      <c r="D56" s="18">
        <f>SUM(D57:D57)</f>
        <v>500000</v>
      </c>
      <c r="E56" s="18">
        <f>SUM(E57:E57)</f>
        <v>119975.07</v>
      </c>
      <c r="F56" s="14">
        <f t="shared" si="0"/>
        <v>0.23995014000000001</v>
      </c>
    </row>
    <row r="57" spans="1:6" ht="91.5" customHeight="1" x14ac:dyDescent="0.2">
      <c r="A57" s="27">
        <f t="shared" si="1"/>
        <v>46</v>
      </c>
      <c r="B57" s="16" t="s">
        <v>151</v>
      </c>
      <c r="C57" s="17" t="s">
        <v>169</v>
      </c>
      <c r="D57" s="18">
        <v>500000</v>
      </c>
      <c r="E57" s="13">
        <v>119975.07</v>
      </c>
      <c r="F57" s="14">
        <f t="shared" si="0"/>
        <v>0.23995014000000001</v>
      </c>
    </row>
    <row r="58" spans="1:6" ht="54" customHeight="1" x14ac:dyDescent="0.2">
      <c r="A58" s="27">
        <f t="shared" si="1"/>
        <v>47</v>
      </c>
      <c r="B58" s="16" t="s">
        <v>18</v>
      </c>
      <c r="C58" s="17" t="s">
        <v>19</v>
      </c>
      <c r="D58" s="18">
        <v>30000</v>
      </c>
      <c r="E58" s="13">
        <v>0</v>
      </c>
      <c r="F58" s="14">
        <f t="shared" si="0"/>
        <v>0</v>
      </c>
    </row>
    <row r="59" spans="1:6" ht="43.5" customHeight="1" x14ac:dyDescent="0.2">
      <c r="A59" s="27">
        <f t="shared" si="1"/>
        <v>48</v>
      </c>
      <c r="B59" s="16" t="s">
        <v>468</v>
      </c>
      <c r="C59" s="17" t="s">
        <v>509</v>
      </c>
      <c r="D59" s="18">
        <v>160000</v>
      </c>
      <c r="E59" s="13">
        <v>44003.38</v>
      </c>
      <c r="F59" s="14">
        <f t="shared" si="0"/>
        <v>0.27502112499999998</v>
      </c>
    </row>
    <row r="60" spans="1:6" ht="25.5" x14ac:dyDescent="0.2">
      <c r="A60" s="27">
        <f t="shared" si="1"/>
        <v>49</v>
      </c>
      <c r="B60" s="11" t="s">
        <v>20</v>
      </c>
      <c r="C60" s="12" t="s">
        <v>21</v>
      </c>
      <c r="D60" s="13">
        <f>D61+D62+D63+D64</f>
        <v>4300000</v>
      </c>
      <c r="E60" s="13">
        <f>E61+E62+E63+E64</f>
        <v>351692.81999999995</v>
      </c>
      <c r="F60" s="14">
        <f t="shared" si="0"/>
        <v>8.178902790697673E-2</v>
      </c>
    </row>
    <row r="61" spans="1:6" ht="25.5" x14ac:dyDescent="0.2">
      <c r="A61" s="27">
        <f t="shared" si="1"/>
        <v>50</v>
      </c>
      <c r="B61" s="11" t="s">
        <v>22</v>
      </c>
      <c r="C61" s="12" t="s">
        <v>23</v>
      </c>
      <c r="D61" s="13">
        <v>560000</v>
      </c>
      <c r="E61" s="13">
        <v>134264.71</v>
      </c>
      <c r="F61" s="14">
        <f t="shared" si="0"/>
        <v>0.23975841071428569</v>
      </c>
    </row>
    <row r="62" spans="1:6" ht="25.5" x14ac:dyDescent="0.2">
      <c r="A62" s="27">
        <f t="shared" si="1"/>
        <v>51</v>
      </c>
      <c r="B62" s="11" t="s">
        <v>469</v>
      </c>
      <c r="C62" s="12" t="s">
        <v>470</v>
      </c>
      <c r="D62" s="13">
        <v>10000</v>
      </c>
      <c r="E62" s="13">
        <v>0</v>
      </c>
      <c r="F62" s="14">
        <v>0</v>
      </c>
    </row>
    <row r="63" spans="1:6" x14ac:dyDescent="0.2">
      <c r="A63" s="27">
        <f t="shared" si="1"/>
        <v>52</v>
      </c>
      <c r="B63" s="11" t="s">
        <v>322</v>
      </c>
      <c r="C63" s="12" t="s">
        <v>478</v>
      </c>
      <c r="D63" s="13">
        <v>330000</v>
      </c>
      <c r="E63" s="13">
        <v>217428.11</v>
      </c>
      <c r="F63" s="14">
        <f t="shared" si="0"/>
        <v>0.65887306060606055</v>
      </c>
    </row>
    <row r="64" spans="1:6" x14ac:dyDescent="0.2">
      <c r="A64" s="27">
        <f t="shared" si="1"/>
        <v>53</v>
      </c>
      <c r="B64" s="11" t="s">
        <v>479</v>
      </c>
      <c r="C64" s="12" t="s">
        <v>480</v>
      </c>
      <c r="D64" s="13">
        <v>3400000</v>
      </c>
      <c r="E64" s="13">
        <v>0</v>
      </c>
      <c r="F64" s="14">
        <f t="shared" si="0"/>
        <v>0</v>
      </c>
    </row>
    <row r="65" spans="1:6" ht="25.5" x14ac:dyDescent="0.2">
      <c r="A65" s="27">
        <f t="shared" si="1"/>
        <v>54</v>
      </c>
      <c r="B65" s="11" t="s">
        <v>6</v>
      </c>
      <c r="C65" s="12" t="s">
        <v>24</v>
      </c>
      <c r="D65" s="13">
        <f>D66+D70</f>
        <v>32712000</v>
      </c>
      <c r="E65" s="13">
        <f>E66+E70</f>
        <v>7363343.6100000003</v>
      </c>
      <c r="F65" s="14">
        <f t="shared" si="0"/>
        <v>0.22509609959647836</v>
      </c>
    </row>
    <row r="66" spans="1:6" ht="38.25" x14ac:dyDescent="0.2">
      <c r="A66" s="27">
        <f t="shared" si="1"/>
        <v>55</v>
      </c>
      <c r="B66" s="11" t="s">
        <v>7</v>
      </c>
      <c r="C66" s="12" t="s">
        <v>790</v>
      </c>
      <c r="D66" s="13">
        <f>D67+D68+D69</f>
        <v>32712000</v>
      </c>
      <c r="E66" s="13">
        <f>E67+E68+E69</f>
        <v>7315884.1200000001</v>
      </c>
      <c r="F66" s="14">
        <f t="shared" si="0"/>
        <v>0.22364527146001467</v>
      </c>
    </row>
    <row r="67" spans="1:6" ht="81.75" customHeight="1" x14ac:dyDescent="0.2">
      <c r="A67" s="27">
        <f t="shared" si="1"/>
        <v>56</v>
      </c>
      <c r="B67" s="11" t="s">
        <v>25</v>
      </c>
      <c r="C67" s="12" t="s">
        <v>170</v>
      </c>
      <c r="D67" s="13">
        <v>27244000</v>
      </c>
      <c r="E67" s="13">
        <v>5792087.54</v>
      </c>
      <c r="F67" s="14">
        <f t="shared" si="0"/>
        <v>0.21260048230803114</v>
      </c>
    </row>
    <row r="68" spans="1:6" ht="54" customHeight="1" x14ac:dyDescent="0.2">
      <c r="A68" s="27">
        <f t="shared" si="1"/>
        <v>57</v>
      </c>
      <c r="B68" s="11" t="s">
        <v>26</v>
      </c>
      <c r="C68" s="12" t="s">
        <v>171</v>
      </c>
      <c r="D68" s="13">
        <v>5468000</v>
      </c>
      <c r="E68" s="13">
        <v>1522812.58</v>
      </c>
      <c r="F68" s="14">
        <f t="shared" si="0"/>
        <v>0.27849535113386981</v>
      </c>
    </row>
    <row r="69" spans="1:6" ht="42" customHeight="1" x14ac:dyDescent="0.2">
      <c r="A69" s="27">
        <f t="shared" si="1"/>
        <v>58</v>
      </c>
      <c r="B69" s="11" t="s">
        <v>291</v>
      </c>
      <c r="C69" s="12" t="s">
        <v>292</v>
      </c>
      <c r="D69" s="13">
        <v>0</v>
      </c>
      <c r="E69" s="13">
        <v>984</v>
      </c>
      <c r="F69" s="14">
        <v>0</v>
      </c>
    </row>
    <row r="70" spans="1:6" ht="29.25" customHeight="1" x14ac:dyDescent="0.2">
      <c r="A70" s="27">
        <f t="shared" si="1"/>
        <v>59</v>
      </c>
      <c r="B70" s="11" t="s">
        <v>312</v>
      </c>
      <c r="C70" s="12" t="s">
        <v>313</v>
      </c>
      <c r="D70" s="13">
        <f>D71</f>
        <v>0</v>
      </c>
      <c r="E70" s="13">
        <f>E71</f>
        <v>47459.49</v>
      </c>
      <c r="F70" s="14">
        <v>0</v>
      </c>
    </row>
    <row r="71" spans="1:6" ht="41.25" customHeight="1" x14ac:dyDescent="0.2">
      <c r="A71" s="27">
        <f t="shared" si="1"/>
        <v>60</v>
      </c>
      <c r="B71" s="11" t="s">
        <v>559</v>
      </c>
      <c r="C71" s="12" t="s">
        <v>759</v>
      </c>
      <c r="D71" s="13">
        <v>0</v>
      </c>
      <c r="E71" s="13">
        <v>47459.49</v>
      </c>
      <c r="F71" s="14">
        <v>0</v>
      </c>
    </row>
    <row r="72" spans="1:6" ht="25.5" x14ac:dyDescent="0.2">
      <c r="A72" s="27">
        <f t="shared" si="1"/>
        <v>61</v>
      </c>
      <c r="B72" s="11" t="s">
        <v>27</v>
      </c>
      <c r="C72" s="12" t="s">
        <v>28</v>
      </c>
      <c r="D72" s="13">
        <f>D73</f>
        <v>420000</v>
      </c>
      <c r="E72" s="13">
        <f>E73</f>
        <v>1883839.56</v>
      </c>
      <c r="F72" s="14">
        <f t="shared" si="0"/>
        <v>4.4853322857142857</v>
      </c>
    </row>
    <row r="73" spans="1:6" ht="69" customHeight="1" x14ac:dyDescent="0.2">
      <c r="A73" s="27">
        <f t="shared" si="1"/>
        <v>62</v>
      </c>
      <c r="B73" s="11" t="s">
        <v>314</v>
      </c>
      <c r="C73" s="12" t="s">
        <v>315</v>
      </c>
      <c r="D73" s="13">
        <v>420000</v>
      </c>
      <c r="E73" s="13">
        <v>1883839.56</v>
      </c>
      <c r="F73" s="14">
        <f t="shared" si="0"/>
        <v>4.4853322857142857</v>
      </c>
    </row>
    <row r="74" spans="1:6" ht="19.5" customHeight="1" x14ac:dyDescent="0.2">
      <c r="A74" s="27">
        <f t="shared" si="1"/>
        <v>63</v>
      </c>
      <c r="B74" s="11" t="s">
        <v>29</v>
      </c>
      <c r="C74" s="12" t="s">
        <v>30</v>
      </c>
      <c r="D74" s="13">
        <f>D75+D76+D77+D78+D79+D80+D81+D82</f>
        <v>0</v>
      </c>
      <c r="E74" s="13">
        <f>E75+E76+E77+E78+E79+E80+E81+E82</f>
        <v>1383218.5499999998</v>
      </c>
      <c r="F74" s="14">
        <v>0</v>
      </c>
    </row>
    <row r="75" spans="1:6" ht="79.5" customHeight="1" x14ac:dyDescent="0.2">
      <c r="A75" s="27">
        <f t="shared" si="1"/>
        <v>64</v>
      </c>
      <c r="B75" s="11" t="s">
        <v>560</v>
      </c>
      <c r="C75" s="12" t="s">
        <v>760</v>
      </c>
      <c r="D75" s="13">
        <v>0</v>
      </c>
      <c r="E75" s="13">
        <v>20000</v>
      </c>
      <c r="F75" s="14">
        <v>0</v>
      </c>
    </row>
    <row r="76" spans="1:6" ht="82.5" customHeight="1" x14ac:dyDescent="0.2">
      <c r="A76" s="27">
        <f t="shared" si="1"/>
        <v>65</v>
      </c>
      <c r="B76" s="11" t="s">
        <v>561</v>
      </c>
      <c r="C76" s="12" t="s">
        <v>761</v>
      </c>
      <c r="D76" s="13">
        <v>0</v>
      </c>
      <c r="E76" s="13">
        <v>867673.31</v>
      </c>
      <c r="F76" s="14">
        <v>0</v>
      </c>
    </row>
    <row r="77" spans="1:6" ht="82.5" customHeight="1" x14ac:dyDescent="0.2">
      <c r="A77" s="27">
        <f t="shared" si="1"/>
        <v>66</v>
      </c>
      <c r="B77" s="11" t="s">
        <v>562</v>
      </c>
      <c r="C77" s="12" t="s">
        <v>761</v>
      </c>
      <c r="D77" s="13">
        <v>0</v>
      </c>
      <c r="E77" s="13">
        <v>177547.15</v>
      </c>
      <c r="F77" s="14">
        <v>0</v>
      </c>
    </row>
    <row r="78" spans="1:6" ht="82.5" customHeight="1" x14ac:dyDescent="0.2">
      <c r="A78" s="27">
        <f t="shared" si="1"/>
        <v>67</v>
      </c>
      <c r="B78" s="11" t="s">
        <v>762</v>
      </c>
      <c r="C78" s="12" t="s">
        <v>761</v>
      </c>
      <c r="D78" s="13">
        <v>0</v>
      </c>
      <c r="E78" s="13">
        <v>10924.15</v>
      </c>
      <c r="F78" s="14">
        <v>0</v>
      </c>
    </row>
    <row r="79" spans="1:6" ht="80.25" customHeight="1" x14ac:dyDescent="0.2">
      <c r="A79" s="27">
        <f t="shared" ref="A79:A134" si="2">A78+1</f>
        <v>68</v>
      </c>
      <c r="B79" s="11" t="s">
        <v>510</v>
      </c>
      <c r="C79" s="12" t="s">
        <v>763</v>
      </c>
      <c r="D79" s="13">
        <v>0</v>
      </c>
      <c r="E79" s="13">
        <v>41944</v>
      </c>
      <c r="F79" s="14">
        <v>0</v>
      </c>
    </row>
    <row r="80" spans="1:6" ht="42.75" customHeight="1" x14ac:dyDescent="0.2">
      <c r="A80" s="27">
        <f t="shared" si="2"/>
        <v>69</v>
      </c>
      <c r="B80" s="11" t="s">
        <v>531</v>
      </c>
      <c r="C80" s="12" t="s">
        <v>764</v>
      </c>
      <c r="D80" s="13">
        <v>0</v>
      </c>
      <c r="E80" s="13">
        <v>99100</v>
      </c>
      <c r="F80" s="14">
        <v>0</v>
      </c>
    </row>
    <row r="81" spans="1:6" ht="144" customHeight="1" x14ac:dyDescent="0.2">
      <c r="A81" s="27">
        <f t="shared" si="2"/>
        <v>70</v>
      </c>
      <c r="B81" s="11" t="s">
        <v>512</v>
      </c>
      <c r="C81" s="12" t="s">
        <v>511</v>
      </c>
      <c r="D81" s="13">
        <v>0</v>
      </c>
      <c r="E81" s="13">
        <v>5229.9399999999996</v>
      </c>
      <c r="F81" s="14">
        <v>0</v>
      </c>
    </row>
    <row r="82" spans="1:6" ht="93.75" customHeight="1" x14ac:dyDescent="0.2">
      <c r="A82" s="27">
        <f t="shared" si="2"/>
        <v>71</v>
      </c>
      <c r="B82" s="11" t="s">
        <v>525</v>
      </c>
      <c r="C82" s="12" t="s">
        <v>765</v>
      </c>
      <c r="D82" s="13">
        <v>0</v>
      </c>
      <c r="E82" s="13">
        <v>160800</v>
      </c>
      <c r="F82" s="14">
        <v>0</v>
      </c>
    </row>
    <row r="83" spans="1:6" ht="21" customHeight="1" x14ac:dyDescent="0.2">
      <c r="A83" s="27">
        <f t="shared" si="2"/>
        <v>72</v>
      </c>
      <c r="B83" s="11" t="s">
        <v>323</v>
      </c>
      <c r="C83" s="12" t="s">
        <v>310</v>
      </c>
      <c r="D83" s="13">
        <f>D84+D85+D86</f>
        <v>0</v>
      </c>
      <c r="E83" s="13">
        <f>E84+E85+E86</f>
        <v>-14719.530000000002</v>
      </c>
      <c r="F83" s="14">
        <v>0</v>
      </c>
    </row>
    <row r="84" spans="1:6" ht="31.5" customHeight="1" x14ac:dyDescent="0.2">
      <c r="A84" s="27">
        <f t="shared" si="2"/>
        <v>73</v>
      </c>
      <c r="B84" s="11" t="s">
        <v>442</v>
      </c>
      <c r="C84" s="12" t="s">
        <v>443</v>
      </c>
      <c r="D84" s="13">
        <v>0</v>
      </c>
      <c r="E84" s="22">
        <v>-30382.63</v>
      </c>
      <c r="F84" s="14">
        <v>0</v>
      </c>
    </row>
    <row r="85" spans="1:6" ht="31.5" customHeight="1" x14ac:dyDescent="0.2">
      <c r="A85" s="27">
        <f t="shared" si="2"/>
        <v>74</v>
      </c>
      <c r="B85" s="11" t="s">
        <v>532</v>
      </c>
      <c r="C85" s="12" t="s">
        <v>443</v>
      </c>
      <c r="D85" s="13">
        <v>0</v>
      </c>
      <c r="E85" s="22">
        <v>-8587.7000000000007</v>
      </c>
      <c r="F85" s="14">
        <v>0</v>
      </c>
    </row>
    <row r="86" spans="1:6" ht="31.5" customHeight="1" x14ac:dyDescent="0.2">
      <c r="A86" s="27">
        <f t="shared" si="2"/>
        <v>75</v>
      </c>
      <c r="B86" s="11" t="s">
        <v>532</v>
      </c>
      <c r="C86" s="12" t="s">
        <v>766</v>
      </c>
      <c r="D86" s="13">
        <v>0</v>
      </c>
      <c r="E86" s="22">
        <v>24250.799999999999</v>
      </c>
      <c r="F86" s="14">
        <v>0</v>
      </c>
    </row>
    <row r="87" spans="1:6" x14ac:dyDescent="0.2">
      <c r="A87" s="27">
        <f t="shared" si="2"/>
        <v>76</v>
      </c>
      <c r="B87" s="11" t="s">
        <v>31</v>
      </c>
      <c r="C87" s="12" t="s">
        <v>32</v>
      </c>
      <c r="D87" s="13">
        <f>D88+D128+D130</f>
        <v>1009326692.91</v>
      </c>
      <c r="E87" s="13">
        <f>E88+E128+E130</f>
        <v>273195247.54999995</v>
      </c>
      <c r="F87" s="14">
        <f t="shared" si="0"/>
        <v>0.27067078426544727</v>
      </c>
    </row>
    <row r="88" spans="1:6" ht="25.5" x14ac:dyDescent="0.2">
      <c r="A88" s="27">
        <f t="shared" si="2"/>
        <v>77</v>
      </c>
      <c r="B88" s="11" t="s">
        <v>33</v>
      </c>
      <c r="C88" s="12" t="s">
        <v>34</v>
      </c>
      <c r="D88" s="13">
        <f>D89+D92+D107+D124</f>
        <v>1009326692.91</v>
      </c>
      <c r="E88" s="13">
        <f>E89+E92+E107+E124</f>
        <v>280086485.35999995</v>
      </c>
      <c r="F88" s="14">
        <f t="shared" si="0"/>
        <v>0.27749834352689096</v>
      </c>
    </row>
    <row r="89" spans="1:6" ht="25.5" x14ac:dyDescent="0.2">
      <c r="A89" s="27">
        <f t="shared" si="2"/>
        <v>78</v>
      </c>
      <c r="B89" s="11" t="s">
        <v>444</v>
      </c>
      <c r="C89" s="12" t="s">
        <v>35</v>
      </c>
      <c r="D89" s="13">
        <f>D90+D91</f>
        <v>411943000</v>
      </c>
      <c r="E89" s="13">
        <f>E90+E91</f>
        <v>102987000</v>
      </c>
      <c r="F89" s="14">
        <f t="shared" si="0"/>
        <v>0.25000303440039034</v>
      </c>
    </row>
    <row r="90" spans="1:6" ht="25.5" x14ac:dyDescent="0.2">
      <c r="A90" s="27">
        <f t="shared" si="2"/>
        <v>79</v>
      </c>
      <c r="B90" s="11" t="s">
        <v>445</v>
      </c>
      <c r="C90" s="12" t="s">
        <v>36</v>
      </c>
      <c r="D90" s="13">
        <v>282238000</v>
      </c>
      <c r="E90" s="13">
        <v>70560000</v>
      </c>
      <c r="F90" s="14">
        <f t="shared" si="0"/>
        <v>0.25000177155450365</v>
      </c>
    </row>
    <row r="91" spans="1:6" ht="38.25" x14ac:dyDescent="0.2">
      <c r="A91" s="27">
        <f t="shared" si="2"/>
        <v>80</v>
      </c>
      <c r="B91" s="16" t="s">
        <v>513</v>
      </c>
      <c r="C91" s="21" t="s">
        <v>514</v>
      </c>
      <c r="D91" s="13">
        <v>129705000</v>
      </c>
      <c r="E91" s="13">
        <v>32427000</v>
      </c>
      <c r="F91" s="14">
        <f t="shared" si="0"/>
        <v>0.2500057823522609</v>
      </c>
    </row>
    <row r="92" spans="1:6" ht="38.25" x14ac:dyDescent="0.2">
      <c r="A92" s="27">
        <f t="shared" si="2"/>
        <v>81</v>
      </c>
      <c r="B92" s="16" t="s">
        <v>446</v>
      </c>
      <c r="C92" s="17" t="s">
        <v>37</v>
      </c>
      <c r="D92" s="18">
        <f>D93+D94+D95+D96</f>
        <v>64086392.909999996</v>
      </c>
      <c r="E92" s="18">
        <f>E93+E94+E95+E96</f>
        <v>28851348.98</v>
      </c>
      <c r="F92" s="14">
        <f t="shared" si="0"/>
        <v>0.45019461495543239</v>
      </c>
    </row>
    <row r="93" spans="1:6" ht="71.25" customHeight="1" x14ac:dyDescent="0.2">
      <c r="A93" s="27">
        <f t="shared" si="2"/>
        <v>82</v>
      </c>
      <c r="B93" s="16" t="s">
        <v>471</v>
      </c>
      <c r="C93" s="21" t="s">
        <v>533</v>
      </c>
      <c r="D93" s="18">
        <v>1759201.48</v>
      </c>
      <c r="E93" s="18">
        <v>1759201.48</v>
      </c>
      <c r="F93" s="14">
        <f t="shared" si="0"/>
        <v>1</v>
      </c>
    </row>
    <row r="94" spans="1:6" ht="63.75" x14ac:dyDescent="0.2">
      <c r="A94" s="27">
        <f t="shared" si="2"/>
        <v>83</v>
      </c>
      <c r="B94" s="16" t="s">
        <v>515</v>
      </c>
      <c r="C94" s="21" t="s">
        <v>534</v>
      </c>
      <c r="D94" s="18">
        <v>733800</v>
      </c>
      <c r="E94" s="18">
        <v>733800</v>
      </c>
      <c r="F94" s="14">
        <f t="shared" si="0"/>
        <v>1</v>
      </c>
    </row>
    <row r="95" spans="1:6" ht="38.25" x14ac:dyDescent="0.2">
      <c r="A95" s="27">
        <f t="shared" si="2"/>
        <v>84</v>
      </c>
      <c r="B95" s="16" t="s">
        <v>767</v>
      </c>
      <c r="C95" s="21" t="s">
        <v>768</v>
      </c>
      <c r="D95" s="18">
        <v>15738571.43</v>
      </c>
      <c r="E95" s="18">
        <v>0</v>
      </c>
      <c r="F95" s="14">
        <f t="shared" si="0"/>
        <v>0</v>
      </c>
    </row>
    <row r="96" spans="1:6" ht="28.5" customHeight="1" x14ac:dyDescent="0.2">
      <c r="A96" s="27">
        <f t="shared" si="2"/>
        <v>85</v>
      </c>
      <c r="B96" s="16" t="s">
        <v>447</v>
      </c>
      <c r="C96" s="17" t="s">
        <v>38</v>
      </c>
      <c r="D96" s="18">
        <f>SUM(D97:D106)</f>
        <v>45854820</v>
      </c>
      <c r="E96" s="18">
        <f>SUM(E97:E106)</f>
        <v>26358347.5</v>
      </c>
      <c r="F96" s="14">
        <f t="shared" si="0"/>
        <v>0.57482174174928613</v>
      </c>
    </row>
    <row r="97" spans="1:6" ht="42" customHeight="1" x14ac:dyDescent="0.2">
      <c r="A97" s="27">
        <f t="shared" si="2"/>
        <v>86</v>
      </c>
      <c r="B97" s="16" t="s">
        <v>448</v>
      </c>
      <c r="C97" s="21" t="s">
        <v>769</v>
      </c>
      <c r="D97" s="18">
        <v>18931100</v>
      </c>
      <c r="E97" s="18">
        <v>18931027.5</v>
      </c>
      <c r="F97" s="14">
        <f t="shared" si="0"/>
        <v>0.99999617032290777</v>
      </c>
    </row>
    <row r="98" spans="1:6" ht="33.75" customHeight="1" x14ac:dyDescent="0.2">
      <c r="A98" s="27">
        <f t="shared" si="2"/>
        <v>87</v>
      </c>
      <c r="B98" s="16" t="s">
        <v>448</v>
      </c>
      <c r="C98" s="21" t="s">
        <v>770</v>
      </c>
      <c r="D98" s="18">
        <v>1019200</v>
      </c>
      <c r="E98" s="18">
        <v>1019200</v>
      </c>
      <c r="F98" s="14">
        <f t="shared" si="0"/>
        <v>1</v>
      </c>
    </row>
    <row r="99" spans="1:6" ht="51" customHeight="1" x14ac:dyDescent="0.2">
      <c r="A99" s="27">
        <f t="shared" si="2"/>
        <v>88</v>
      </c>
      <c r="B99" s="16" t="s">
        <v>449</v>
      </c>
      <c r="C99" s="21" t="s">
        <v>771</v>
      </c>
      <c r="D99" s="18">
        <v>7577700</v>
      </c>
      <c r="E99" s="18">
        <v>1500000</v>
      </c>
      <c r="F99" s="14">
        <f t="shared" si="0"/>
        <v>0.19794924581337345</v>
      </c>
    </row>
    <row r="100" spans="1:6" ht="38.25" customHeight="1" x14ac:dyDescent="0.2">
      <c r="A100" s="27">
        <f t="shared" si="2"/>
        <v>89</v>
      </c>
      <c r="B100" s="16" t="s">
        <v>449</v>
      </c>
      <c r="C100" s="21" t="s">
        <v>772</v>
      </c>
      <c r="D100" s="18">
        <v>15512000</v>
      </c>
      <c r="E100" s="18">
        <v>4654000</v>
      </c>
      <c r="F100" s="14">
        <f t="shared" si="0"/>
        <v>0.30002578648788036</v>
      </c>
    </row>
    <row r="101" spans="1:6" ht="42" customHeight="1" x14ac:dyDescent="0.2">
      <c r="A101" s="27">
        <f t="shared" si="2"/>
        <v>90</v>
      </c>
      <c r="B101" s="16" t="s">
        <v>449</v>
      </c>
      <c r="C101" s="23" t="s">
        <v>773</v>
      </c>
      <c r="D101" s="18">
        <v>2440900</v>
      </c>
      <c r="E101" s="18">
        <v>0</v>
      </c>
      <c r="F101" s="14">
        <f t="shared" si="0"/>
        <v>0</v>
      </c>
    </row>
    <row r="102" spans="1:6" ht="31.5" customHeight="1" x14ac:dyDescent="0.2">
      <c r="A102" s="27">
        <f t="shared" si="2"/>
        <v>91</v>
      </c>
      <c r="B102" s="16" t="s">
        <v>563</v>
      </c>
      <c r="C102" s="23" t="s">
        <v>774</v>
      </c>
      <c r="D102" s="18">
        <v>50500</v>
      </c>
      <c r="E102" s="18">
        <v>50500</v>
      </c>
      <c r="F102" s="14">
        <f t="shared" si="0"/>
        <v>1</v>
      </c>
    </row>
    <row r="103" spans="1:6" ht="37.5" customHeight="1" x14ac:dyDescent="0.2">
      <c r="A103" s="27">
        <f t="shared" si="2"/>
        <v>92</v>
      </c>
      <c r="B103" s="16" t="s">
        <v>563</v>
      </c>
      <c r="C103" s="23" t="s">
        <v>775</v>
      </c>
      <c r="D103" s="18">
        <v>44000</v>
      </c>
      <c r="E103" s="18">
        <v>0</v>
      </c>
      <c r="F103" s="14">
        <f t="shared" si="0"/>
        <v>0</v>
      </c>
    </row>
    <row r="104" spans="1:6" ht="28.5" customHeight="1" x14ac:dyDescent="0.2">
      <c r="A104" s="27">
        <f t="shared" si="2"/>
        <v>93</v>
      </c>
      <c r="B104" s="16" t="s">
        <v>563</v>
      </c>
      <c r="C104" s="23" t="s">
        <v>776</v>
      </c>
      <c r="D104" s="18">
        <v>75800</v>
      </c>
      <c r="E104" s="18">
        <v>0</v>
      </c>
      <c r="F104" s="14">
        <f t="shared" si="0"/>
        <v>0</v>
      </c>
    </row>
    <row r="105" spans="1:6" ht="36" customHeight="1" x14ac:dyDescent="0.2">
      <c r="A105" s="27">
        <f t="shared" si="2"/>
        <v>94</v>
      </c>
      <c r="B105" s="16" t="s">
        <v>563</v>
      </c>
      <c r="C105" s="23" t="s">
        <v>777</v>
      </c>
      <c r="D105" s="18">
        <v>123900</v>
      </c>
      <c r="E105" s="18">
        <v>123900</v>
      </c>
      <c r="F105" s="14">
        <f t="shared" si="0"/>
        <v>1</v>
      </c>
    </row>
    <row r="106" spans="1:6" ht="39.75" customHeight="1" x14ac:dyDescent="0.2">
      <c r="A106" s="27">
        <f t="shared" si="2"/>
        <v>95</v>
      </c>
      <c r="B106" s="16" t="s">
        <v>563</v>
      </c>
      <c r="C106" s="23" t="s">
        <v>778</v>
      </c>
      <c r="D106" s="18">
        <v>79720</v>
      </c>
      <c r="E106" s="18">
        <v>79720</v>
      </c>
      <c r="F106" s="14">
        <f t="shared" si="0"/>
        <v>1</v>
      </c>
    </row>
    <row r="107" spans="1:6" ht="27.75" customHeight="1" x14ac:dyDescent="0.2">
      <c r="A107" s="27">
        <f t="shared" si="2"/>
        <v>96</v>
      </c>
      <c r="B107" s="16" t="s">
        <v>450</v>
      </c>
      <c r="C107" s="17" t="s">
        <v>41</v>
      </c>
      <c r="D107" s="18">
        <f>D108+D109+D119+D120+D121</f>
        <v>500537000</v>
      </c>
      <c r="E107" s="18">
        <f>E108+E109+E119+E120+E121</f>
        <v>141988099.09999999</v>
      </c>
      <c r="F107" s="14">
        <f t="shared" si="0"/>
        <v>0.28367153497144065</v>
      </c>
    </row>
    <row r="108" spans="1:6" ht="42" customHeight="1" x14ac:dyDescent="0.2">
      <c r="A108" s="27">
        <f t="shared" si="2"/>
        <v>97</v>
      </c>
      <c r="B108" s="16" t="s">
        <v>451</v>
      </c>
      <c r="C108" s="21" t="s">
        <v>172</v>
      </c>
      <c r="D108" s="18">
        <v>10923200</v>
      </c>
      <c r="E108" s="13">
        <v>2825750</v>
      </c>
      <c r="F108" s="14">
        <f t="shared" si="0"/>
        <v>0.2586925076900542</v>
      </c>
    </row>
    <row r="109" spans="1:6" ht="41.25" customHeight="1" x14ac:dyDescent="0.2">
      <c r="A109" s="27">
        <f t="shared" si="2"/>
        <v>98</v>
      </c>
      <c r="B109" s="16" t="s">
        <v>452</v>
      </c>
      <c r="C109" s="21" t="s">
        <v>43</v>
      </c>
      <c r="D109" s="18">
        <f>D110+D111+D112+D113+D114+D115+D116+D117+D118</f>
        <v>94180700</v>
      </c>
      <c r="E109" s="18">
        <f>E110+E111+E112+E113+E114+E115+E116+E117+E118</f>
        <v>39867340</v>
      </c>
      <c r="F109" s="14">
        <f t="shared" si="0"/>
        <v>0.42330689833479684</v>
      </c>
    </row>
    <row r="110" spans="1:6" ht="68.25" customHeight="1" x14ac:dyDescent="0.2">
      <c r="A110" s="27">
        <f t="shared" si="2"/>
        <v>99</v>
      </c>
      <c r="B110" s="16" t="s">
        <v>453</v>
      </c>
      <c r="C110" s="21" t="s">
        <v>44</v>
      </c>
      <c r="D110" s="18">
        <v>374000</v>
      </c>
      <c r="E110" s="13">
        <v>140000</v>
      </c>
      <c r="F110" s="14">
        <f t="shared" si="0"/>
        <v>0.37433155080213903</v>
      </c>
    </row>
    <row r="111" spans="1:6" ht="57" customHeight="1" x14ac:dyDescent="0.2">
      <c r="A111" s="27">
        <f t="shared" si="2"/>
        <v>100</v>
      </c>
      <c r="B111" s="16" t="s">
        <v>453</v>
      </c>
      <c r="C111" s="21" t="s">
        <v>45</v>
      </c>
      <c r="D111" s="18">
        <v>80602600</v>
      </c>
      <c r="E111" s="13">
        <v>36755500</v>
      </c>
      <c r="F111" s="14">
        <f t="shared" si="0"/>
        <v>0.45600886323766232</v>
      </c>
    </row>
    <row r="112" spans="1:6" ht="69.75" customHeight="1" x14ac:dyDescent="0.2">
      <c r="A112" s="27">
        <f t="shared" si="2"/>
        <v>101</v>
      </c>
      <c r="B112" s="16" t="s">
        <v>453</v>
      </c>
      <c r="C112" s="21" t="s">
        <v>46</v>
      </c>
      <c r="D112" s="18">
        <v>10977000</v>
      </c>
      <c r="E112" s="13">
        <v>2745000</v>
      </c>
      <c r="F112" s="14">
        <f t="shared" si="0"/>
        <v>0.25006832467887402</v>
      </c>
    </row>
    <row r="113" spans="1:6" ht="66.75" customHeight="1" x14ac:dyDescent="0.2">
      <c r="A113" s="27">
        <f t="shared" si="2"/>
        <v>102</v>
      </c>
      <c r="B113" s="16" t="s">
        <v>453</v>
      </c>
      <c r="C113" s="21" t="s">
        <v>47</v>
      </c>
      <c r="D113" s="18">
        <v>200</v>
      </c>
      <c r="E113" s="13">
        <v>200</v>
      </c>
      <c r="F113" s="14">
        <f t="shared" si="0"/>
        <v>1</v>
      </c>
    </row>
    <row r="114" spans="1:6" ht="30" customHeight="1" x14ac:dyDescent="0.2">
      <c r="A114" s="27">
        <f t="shared" si="2"/>
        <v>103</v>
      </c>
      <c r="B114" s="16" t="s">
        <v>453</v>
      </c>
      <c r="C114" s="21" t="s">
        <v>48</v>
      </c>
      <c r="D114" s="18">
        <v>115200</v>
      </c>
      <c r="E114" s="13">
        <v>115200</v>
      </c>
      <c r="F114" s="14">
        <f t="shared" si="0"/>
        <v>1</v>
      </c>
    </row>
    <row r="115" spans="1:6" ht="68.25" customHeight="1" x14ac:dyDescent="0.2">
      <c r="A115" s="27">
        <f t="shared" si="2"/>
        <v>104</v>
      </c>
      <c r="B115" s="16" t="s">
        <v>453</v>
      </c>
      <c r="C115" s="21" t="s">
        <v>779</v>
      </c>
      <c r="D115" s="18">
        <v>35000</v>
      </c>
      <c r="E115" s="13">
        <v>0</v>
      </c>
      <c r="F115" s="14">
        <f t="shared" si="0"/>
        <v>0</v>
      </c>
    </row>
    <row r="116" spans="1:6" ht="58.5" customHeight="1" x14ac:dyDescent="0.2">
      <c r="A116" s="27">
        <f t="shared" si="2"/>
        <v>105</v>
      </c>
      <c r="B116" s="16" t="s">
        <v>453</v>
      </c>
      <c r="C116" s="21" t="s">
        <v>780</v>
      </c>
      <c r="D116" s="18">
        <v>653100</v>
      </c>
      <c r="E116" s="13">
        <v>111440</v>
      </c>
      <c r="F116" s="14">
        <f t="shared" si="0"/>
        <v>0.17063236870310824</v>
      </c>
    </row>
    <row r="117" spans="1:6" ht="66.75" customHeight="1" x14ac:dyDescent="0.2">
      <c r="A117" s="27">
        <f t="shared" si="2"/>
        <v>106</v>
      </c>
      <c r="B117" s="16" t="s">
        <v>453</v>
      </c>
      <c r="C117" s="21" t="s">
        <v>781</v>
      </c>
      <c r="D117" s="18">
        <v>521900</v>
      </c>
      <c r="E117" s="13">
        <v>0</v>
      </c>
      <c r="F117" s="14">
        <f t="shared" si="0"/>
        <v>0</v>
      </c>
    </row>
    <row r="118" spans="1:6" ht="101.25" customHeight="1" x14ac:dyDescent="0.2">
      <c r="A118" s="27">
        <f t="shared" si="2"/>
        <v>107</v>
      </c>
      <c r="B118" s="16" t="s">
        <v>454</v>
      </c>
      <c r="C118" s="24" t="s">
        <v>455</v>
      </c>
      <c r="D118" s="18">
        <v>901700</v>
      </c>
      <c r="E118" s="13">
        <v>0</v>
      </c>
      <c r="F118" s="14">
        <f t="shared" si="0"/>
        <v>0</v>
      </c>
    </row>
    <row r="119" spans="1:6" ht="38.25" x14ac:dyDescent="0.2">
      <c r="A119" s="27">
        <f t="shared" si="2"/>
        <v>108</v>
      </c>
      <c r="B119" s="16" t="s">
        <v>456</v>
      </c>
      <c r="C119" s="21" t="s">
        <v>324</v>
      </c>
      <c r="D119" s="18">
        <v>8952100</v>
      </c>
      <c r="E119" s="18">
        <v>2669806.4</v>
      </c>
      <c r="F119" s="14">
        <f t="shared" si="0"/>
        <v>0.29823241474067536</v>
      </c>
    </row>
    <row r="120" spans="1:6" ht="51" x14ac:dyDescent="0.2">
      <c r="A120" s="27">
        <f t="shared" si="2"/>
        <v>109</v>
      </c>
      <c r="B120" s="16" t="s">
        <v>457</v>
      </c>
      <c r="C120" s="28" t="s">
        <v>328</v>
      </c>
      <c r="D120" s="18">
        <v>2600</v>
      </c>
      <c r="E120" s="18">
        <v>1202.7</v>
      </c>
      <c r="F120" s="14">
        <f t="shared" si="0"/>
        <v>0.46257692307692311</v>
      </c>
    </row>
    <row r="121" spans="1:6" ht="25.5" x14ac:dyDescent="0.2">
      <c r="A121" s="27">
        <f t="shared" si="2"/>
        <v>110</v>
      </c>
      <c r="B121" s="16" t="s">
        <v>458</v>
      </c>
      <c r="C121" s="21" t="s">
        <v>49</v>
      </c>
      <c r="D121" s="18">
        <f>D122+D123</f>
        <v>386478400</v>
      </c>
      <c r="E121" s="18">
        <f>E122+E123</f>
        <v>96624000</v>
      </c>
      <c r="F121" s="14">
        <f t="shared" ref="F121:F127" si="3">E121/D121</f>
        <v>0.25001138485359076</v>
      </c>
    </row>
    <row r="122" spans="1:6" ht="89.25" x14ac:dyDescent="0.2">
      <c r="A122" s="27">
        <f t="shared" si="2"/>
        <v>111</v>
      </c>
      <c r="B122" s="16" t="s">
        <v>459</v>
      </c>
      <c r="C122" s="21" t="s">
        <v>782</v>
      </c>
      <c r="D122" s="18">
        <v>210527000</v>
      </c>
      <c r="E122" s="13">
        <v>52633000</v>
      </c>
      <c r="F122" s="14">
        <f t="shared" si="3"/>
        <v>0.25000593748070321</v>
      </c>
    </row>
    <row r="123" spans="1:6" ht="67.5" customHeight="1" x14ac:dyDescent="0.2">
      <c r="A123" s="27">
        <f t="shared" si="2"/>
        <v>112</v>
      </c>
      <c r="B123" s="16" t="s">
        <v>459</v>
      </c>
      <c r="C123" s="21" t="s">
        <v>152</v>
      </c>
      <c r="D123" s="18">
        <v>175951400</v>
      </c>
      <c r="E123" s="13">
        <v>43991000</v>
      </c>
      <c r="F123" s="14">
        <f t="shared" si="3"/>
        <v>0.25001790267085117</v>
      </c>
    </row>
    <row r="124" spans="1:6" ht="20.25" customHeight="1" x14ac:dyDescent="0.2">
      <c r="A124" s="27">
        <f t="shared" si="2"/>
        <v>113</v>
      </c>
      <c r="B124" s="16" t="s">
        <v>460</v>
      </c>
      <c r="C124" s="21" t="s">
        <v>329</v>
      </c>
      <c r="D124" s="18">
        <f>D125+D126+D127</f>
        <v>32760300</v>
      </c>
      <c r="E124" s="18">
        <f>E125+E126+E127</f>
        <v>6260037.2800000003</v>
      </c>
      <c r="F124" s="14">
        <f t="shared" si="3"/>
        <v>0.19108607918730905</v>
      </c>
    </row>
    <row r="125" spans="1:6" ht="67.5" customHeight="1" x14ac:dyDescent="0.2">
      <c r="A125" s="27">
        <f t="shared" si="2"/>
        <v>114</v>
      </c>
      <c r="B125" s="16" t="s">
        <v>461</v>
      </c>
      <c r="C125" s="21" t="s">
        <v>462</v>
      </c>
      <c r="D125" s="18">
        <v>2000</v>
      </c>
      <c r="E125" s="13">
        <v>0</v>
      </c>
      <c r="F125" s="14">
        <f t="shared" si="3"/>
        <v>0</v>
      </c>
    </row>
    <row r="126" spans="1:6" ht="74.25" customHeight="1" x14ac:dyDescent="0.2">
      <c r="A126" s="27">
        <f t="shared" si="2"/>
        <v>115</v>
      </c>
      <c r="B126" s="16" t="s">
        <v>527</v>
      </c>
      <c r="C126" s="21" t="s">
        <v>528</v>
      </c>
      <c r="D126" s="18">
        <v>16620000</v>
      </c>
      <c r="E126" s="13">
        <v>3912825.6</v>
      </c>
      <c r="F126" s="14">
        <f t="shared" si="3"/>
        <v>0.23542873646209386</v>
      </c>
    </row>
    <row r="127" spans="1:6" ht="80.25" customHeight="1" x14ac:dyDescent="0.2">
      <c r="A127" s="27">
        <f t="shared" si="2"/>
        <v>116</v>
      </c>
      <c r="B127" s="16" t="s">
        <v>526</v>
      </c>
      <c r="C127" s="21" t="s">
        <v>535</v>
      </c>
      <c r="D127" s="18">
        <v>16138300</v>
      </c>
      <c r="E127" s="13">
        <v>2347211.6800000002</v>
      </c>
      <c r="F127" s="14">
        <f t="shared" si="3"/>
        <v>0.1454435522948514</v>
      </c>
    </row>
    <row r="128" spans="1:6" ht="71.25" customHeight="1" x14ac:dyDescent="0.2">
      <c r="A128" s="27">
        <f t="shared" si="2"/>
        <v>117</v>
      </c>
      <c r="B128" s="11" t="s">
        <v>564</v>
      </c>
      <c r="C128" s="26" t="s">
        <v>783</v>
      </c>
      <c r="D128" s="18">
        <f>D129</f>
        <v>0</v>
      </c>
      <c r="E128" s="18">
        <f>E129</f>
        <v>53772</v>
      </c>
      <c r="F128" s="14">
        <v>0</v>
      </c>
    </row>
    <row r="129" spans="1:6" ht="63.75" customHeight="1" x14ac:dyDescent="0.2">
      <c r="A129" s="27">
        <f t="shared" si="2"/>
        <v>118</v>
      </c>
      <c r="B129" s="11" t="s">
        <v>565</v>
      </c>
      <c r="C129" s="25" t="s">
        <v>784</v>
      </c>
      <c r="D129" s="18">
        <v>0</v>
      </c>
      <c r="E129" s="13">
        <v>53772</v>
      </c>
      <c r="F129" s="14">
        <v>0</v>
      </c>
    </row>
    <row r="130" spans="1:6" ht="38.25" x14ac:dyDescent="0.2">
      <c r="A130" s="27">
        <f t="shared" si="2"/>
        <v>119</v>
      </c>
      <c r="B130" s="11" t="s">
        <v>50</v>
      </c>
      <c r="C130" s="26" t="s">
        <v>51</v>
      </c>
      <c r="D130" s="18">
        <f>D131+D132+D133</f>
        <v>0</v>
      </c>
      <c r="E130" s="18">
        <f>E131+E132+E133</f>
        <v>-6945009.8100000005</v>
      </c>
      <c r="F130" s="14">
        <v>0</v>
      </c>
    </row>
    <row r="131" spans="1:6" ht="51" x14ac:dyDescent="0.2">
      <c r="A131" s="27">
        <f t="shared" si="2"/>
        <v>120</v>
      </c>
      <c r="B131" s="11" t="s">
        <v>566</v>
      </c>
      <c r="C131" s="26" t="s">
        <v>785</v>
      </c>
      <c r="D131" s="18">
        <v>0</v>
      </c>
      <c r="E131" s="18">
        <v>-53772</v>
      </c>
      <c r="F131" s="14">
        <v>0</v>
      </c>
    </row>
    <row r="132" spans="1:6" ht="51" x14ac:dyDescent="0.2">
      <c r="A132" s="27">
        <f t="shared" si="2"/>
        <v>121</v>
      </c>
      <c r="B132" s="11" t="s">
        <v>516</v>
      </c>
      <c r="C132" s="26" t="s">
        <v>309</v>
      </c>
      <c r="D132" s="18">
        <v>0</v>
      </c>
      <c r="E132" s="13">
        <v>-828971.19</v>
      </c>
      <c r="F132" s="14">
        <v>0</v>
      </c>
    </row>
    <row r="133" spans="1:6" ht="51" x14ac:dyDescent="0.2">
      <c r="A133" s="27">
        <f t="shared" si="2"/>
        <v>122</v>
      </c>
      <c r="B133" s="11" t="s">
        <v>517</v>
      </c>
      <c r="C133" s="26" t="s">
        <v>309</v>
      </c>
      <c r="D133" s="18">
        <v>0</v>
      </c>
      <c r="E133" s="13">
        <v>-6062266.6200000001</v>
      </c>
      <c r="F133" s="14">
        <v>0</v>
      </c>
    </row>
    <row r="134" spans="1:6" x14ac:dyDescent="0.2">
      <c r="A134" s="27">
        <f t="shared" si="2"/>
        <v>123</v>
      </c>
      <c r="B134" s="53" t="s">
        <v>52</v>
      </c>
      <c r="C134" s="54"/>
      <c r="D134" s="18">
        <f>D12+D87</f>
        <v>1536096692.9099998</v>
      </c>
      <c r="E134" s="18">
        <f>E12+E87</f>
        <v>366199630.18999994</v>
      </c>
      <c r="F134" s="14">
        <f>E134/D134</f>
        <v>0.23839621026477636</v>
      </c>
    </row>
    <row r="135" spans="1:6" x14ac:dyDescent="0.2">
      <c r="A135" s="9"/>
    </row>
    <row r="137" spans="1:6" ht="35.1" customHeight="1" x14ac:dyDescent="0.2">
      <c r="E137" s="10"/>
    </row>
    <row r="138" spans="1:6" ht="35.1" customHeight="1" x14ac:dyDescent="0.2"/>
    <row r="139" spans="1:6" ht="35.1" customHeight="1" x14ac:dyDescent="0.2"/>
    <row r="140" spans="1:6" ht="35.1" customHeight="1" x14ac:dyDescent="0.2"/>
    <row r="141" spans="1:6" ht="35.1" customHeight="1" x14ac:dyDescent="0.2"/>
    <row r="142" spans="1:6" ht="35.1" customHeight="1" x14ac:dyDescent="0.2"/>
    <row r="143" spans="1:6" ht="35.1" customHeight="1" x14ac:dyDescent="0.2"/>
    <row r="144" spans="1:6" ht="35.1" customHeight="1" x14ac:dyDescent="0.2"/>
    <row r="145" ht="35.1" customHeight="1" x14ac:dyDescent="0.2"/>
    <row r="146" ht="35.1" customHeight="1" x14ac:dyDescent="0.2"/>
    <row r="147" ht="35.1" customHeight="1" x14ac:dyDescent="0.2"/>
    <row r="148" ht="35.1" customHeight="1" x14ac:dyDescent="0.2"/>
    <row r="149" ht="35.1" customHeight="1" x14ac:dyDescent="0.2"/>
    <row r="150" ht="35.1" customHeight="1" x14ac:dyDescent="0.2"/>
    <row r="151" ht="35.1" customHeight="1" x14ac:dyDescent="0.2"/>
  </sheetData>
  <mergeCells count="14">
    <mergeCell ref="B134:C134"/>
    <mergeCell ref="A10:A11"/>
    <mergeCell ref="B10:B11"/>
    <mergeCell ref="C10:C11"/>
    <mergeCell ref="D10:D11"/>
    <mergeCell ref="D1:F1"/>
    <mergeCell ref="D2:F2"/>
    <mergeCell ref="D3:F3"/>
    <mergeCell ref="D4:F4"/>
    <mergeCell ref="F10:F11"/>
    <mergeCell ref="B6:F6"/>
    <mergeCell ref="B7:F7"/>
    <mergeCell ref="B8:F8"/>
    <mergeCell ref="E10:E11"/>
  </mergeCells>
  <printOptions horizontalCentered="1"/>
  <pageMargins left="1.1811023622047245" right="0.39370078740157483" top="0.55118110236220474" bottom="0.55118110236220474" header="0.31496062992125984" footer="0.31496062992125984"/>
  <pageSetup paperSize="9" scale="7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6"/>
  <sheetViews>
    <sheetView topLeftCell="A211" workbookViewId="0">
      <selection sqref="A1:H232"/>
    </sheetView>
  </sheetViews>
  <sheetFormatPr defaultColWidth="9.140625" defaultRowHeight="12.75" x14ac:dyDescent="0.2"/>
  <cols>
    <col min="1" max="1" width="6.28515625" style="1" customWidth="1"/>
    <col min="2" max="2" width="59.140625" style="2" customWidth="1"/>
    <col min="3" max="3" width="7.5703125" style="2" customWidth="1"/>
    <col min="4" max="4" width="12.140625" style="4" customWidth="1"/>
    <col min="5" max="5" width="8" style="2" customWidth="1"/>
    <col min="6" max="6" width="16.85546875" style="2" customWidth="1"/>
    <col min="7" max="8" width="14.7109375" style="1" customWidth="1"/>
    <col min="9" max="16384" width="9.140625" style="3"/>
  </cols>
  <sheetData>
    <row r="1" spans="1:8" ht="12" customHeight="1" x14ac:dyDescent="0.2">
      <c r="A1" s="33"/>
      <c r="B1" s="34"/>
      <c r="C1" s="34"/>
      <c r="D1" s="35"/>
      <c r="E1" s="36"/>
      <c r="F1" s="48" t="s">
        <v>570</v>
      </c>
      <c r="G1" s="48"/>
      <c r="H1" s="48"/>
    </row>
    <row r="2" spans="1:8" ht="12.75" customHeight="1" x14ac:dyDescent="0.2">
      <c r="A2" s="33"/>
      <c r="B2" s="34"/>
      <c r="C2" s="34"/>
      <c r="D2" s="35"/>
      <c r="E2" s="36"/>
      <c r="F2" s="48" t="s">
        <v>793</v>
      </c>
      <c r="G2" s="48"/>
      <c r="H2" s="48"/>
    </row>
    <row r="3" spans="1:8" ht="11.25" customHeight="1" x14ac:dyDescent="0.2">
      <c r="A3" s="33"/>
      <c r="B3" s="34"/>
      <c r="C3" s="34"/>
      <c r="D3" s="35"/>
      <c r="E3" s="36"/>
      <c r="F3" s="48" t="s">
        <v>569</v>
      </c>
      <c r="G3" s="48"/>
      <c r="H3" s="48"/>
    </row>
    <row r="4" spans="1:8" x14ac:dyDescent="0.2">
      <c r="A4" s="33"/>
      <c r="B4" s="35"/>
      <c r="C4" s="35"/>
      <c r="D4" s="37"/>
      <c r="E4" s="35"/>
      <c r="F4" s="55" t="s">
        <v>791</v>
      </c>
      <c r="G4" s="55"/>
      <c r="H4" s="55"/>
    </row>
    <row r="5" spans="1:8" ht="39" customHeight="1" x14ac:dyDescent="0.2">
      <c r="A5" s="58" t="s">
        <v>794</v>
      </c>
      <c r="B5" s="58"/>
      <c r="C5" s="58"/>
      <c r="D5" s="58"/>
      <c r="E5" s="58"/>
      <c r="F5" s="58"/>
      <c r="G5" s="58"/>
      <c r="H5" s="59"/>
    </row>
    <row r="6" spans="1:8" x14ac:dyDescent="0.2">
      <c r="A6" s="33"/>
      <c r="B6" s="35"/>
      <c r="C6" s="35"/>
      <c r="D6" s="37"/>
      <c r="E6" s="35"/>
      <c r="F6" s="35"/>
      <c r="G6" s="33"/>
      <c r="H6" s="33"/>
    </row>
    <row r="7" spans="1:8" ht="68.25" customHeight="1" x14ac:dyDescent="0.2">
      <c r="A7" s="60" t="s">
        <v>66</v>
      </c>
      <c r="B7" s="60" t="s">
        <v>71</v>
      </c>
      <c r="C7" s="60" t="s">
        <v>67</v>
      </c>
      <c r="D7" s="60" t="s">
        <v>65</v>
      </c>
      <c r="E7" s="60" t="s">
        <v>72</v>
      </c>
      <c r="F7" s="60" t="s">
        <v>571</v>
      </c>
      <c r="G7" s="38" t="s">
        <v>5</v>
      </c>
      <c r="H7" s="38" t="s">
        <v>125</v>
      </c>
    </row>
    <row r="8" spans="1:8" ht="63.75" hidden="1" customHeight="1" x14ac:dyDescent="0.2">
      <c r="A8" s="60"/>
      <c r="B8" s="60"/>
      <c r="C8" s="60"/>
      <c r="D8" s="60"/>
      <c r="E8" s="60"/>
      <c r="F8" s="60"/>
      <c r="G8" s="39" t="s">
        <v>42</v>
      </c>
      <c r="H8" s="39" t="s">
        <v>290</v>
      </c>
    </row>
    <row r="9" spans="1:8" x14ac:dyDescent="0.2">
      <c r="A9" s="40">
        <v>1</v>
      </c>
      <c r="B9" s="40">
        <v>2</v>
      </c>
      <c r="C9" s="41" t="s">
        <v>68</v>
      </c>
      <c r="D9" s="41" t="s">
        <v>69</v>
      </c>
      <c r="E9" s="41" t="s">
        <v>70</v>
      </c>
      <c r="F9" s="41">
        <v>5</v>
      </c>
      <c r="G9" s="41">
        <v>7</v>
      </c>
      <c r="H9" s="41">
        <v>8</v>
      </c>
    </row>
    <row r="10" spans="1:8" x14ac:dyDescent="0.2">
      <c r="A10" s="42">
        <v>1</v>
      </c>
      <c r="B10" s="43" t="s">
        <v>107</v>
      </c>
      <c r="C10" s="44" t="s">
        <v>74</v>
      </c>
      <c r="D10" s="44" t="s">
        <v>175</v>
      </c>
      <c r="E10" s="44" t="s">
        <v>73</v>
      </c>
      <c r="F10" s="45">
        <v>123555321.03</v>
      </c>
      <c r="G10" s="45">
        <v>31337203.620000001</v>
      </c>
      <c r="H10" s="46">
        <f>G10/F10</f>
        <v>0.25362892798757841</v>
      </c>
    </row>
    <row r="11" spans="1:8" ht="25.5" x14ac:dyDescent="0.2">
      <c r="A11" s="42">
        <f>A10+1</f>
        <v>2</v>
      </c>
      <c r="B11" s="43" t="s">
        <v>108</v>
      </c>
      <c r="C11" s="44" t="s">
        <v>75</v>
      </c>
      <c r="D11" s="44" t="s">
        <v>175</v>
      </c>
      <c r="E11" s="44" t="s">
        <v>73</v>
      </c>
      <c r="F11" s="45">
        <v>2919595</v>
      </c>
      <c r="G11" s="45">
        <v>1269836.1100000001</v>
      </c>
      <c r="H11" s="46">
        <f t="shared" ref="H11:H74" si="0">G11/F11</f>
        <v>0.43493570512348462</v>
      </c>
    </row>
    <row r="12" spans="1:8" ht="38.25" x14ac:dyDescent="0.2">
      <c r="A12" s="42">
        <f t="shared" ref="A12:A75" si="1">A11+1</f>
        <v>3</v>
      </c>
      <c r="B12" s="43" t="s">
        <v>572</v>
      </c>
      <c r="C12" s="44" t="s">
        <v>75</v>
      </c>
      <c r="D12" s="44" t="s">
        <v>178</v>
      </c>
      <c r="E12" s="44" t="s">
        <v>73</v>
      </c>
      <c r="F12" s="45">
        <v>2919595</v>
      </c>
      <c r="G12" s="45">
        <v>1269836.1100000001</v>
      </c>
      <c r="H12" s="46">
        <f t="shared" si="0"/>
        <v>0.43493570512348462</v>
      </c>
    </row>
    <row r="13" spans="1:8" x14ac:dyDescent="0.2">
      <c r="A13" s="42">
        <f t="shared" si="1"/>
        <v>4</v>
      </c>
      <c r="B13" s="43" t="s">
        <v>330</v>
      </c>
      <c r="C13" s="44" t="s">
        <v>75</v>
      </c>
      <c r="D13" s="44" t="s">
        <v>573</v>
      </c>
      <c r="E13" s="44" t="s">
        <v>73</v>
      </c>
      <c r="F13" s="45">
        <v>2919595</v>
      </c>
      <c r="G13" s="45">
        <v>1269836.1100000001</v>
      </c>
      <c r="H13" s="46">
        <f t="shared" si="0"/>
        <v>0.43493570512348462</v>
      </c>
    </row>
    <row r="14" spans="1:8" ht="25.5" x14ac:dyDescent="0.2">
      <c r="A14" s="42">
        <f t="shared" si="1"/>
        <v>5</v>
      </c>
      <c r="B14" s="43" t="s">
        <v>331</v>
      </c>
      <c r="C14" s="44" t="s">
        <v>75</v>
      </c>
      <c r="D14" s="44" t="s">
        <v>573</v>
      </c>
      <c r="E14" s="44" t="s">
        <v>134</v>
      </c>
      <c r="F14" s="45">
        <v>2919595</v>
      </c>
      <c r="G14" s="45">
        <v>1269836.1100000001</v>
      </c>
      <c r="H14" s="46">
        <f t="shared" si="0"/>
        <v>0.43493570512348462</v>
      </c>
    </row>
    <row r="15" spans="1:8" ht="38.25" x14ac:dyDescent="0.2">
      <c r="A15" s="42">
        <f t="shared" si="1"/>
        <v>6</v>
      </c>
      <c r="B15" s="43" t="s">
        <v>109</v>
      </c>
      <c r="C15" s="44" t="s">
        <v>76</v>
      </c>
      <c r="D15" s="44" t="s">
        <v>175</v>
      </c>
      <c r="E15" s="44" t="s">
        <v>73</v>
      </c>
      <c r="F15" s="45">
        <v>4095160</v>
      </c>
      <c r="G15" s="45">
        <v>893924.16</v>
      </c>
      <c r="H15" s="46">
        <f t="shared" si="0"/>
        <v>0.21828796921243615</v>
      </c>
    </row>
    <row r="16" spans="1:8" ht="38.25" x14ac:dyDescent="0.2">
      <c r="A16" s="42">
        <f t="shared" si="1"/>
        <v>7</v>
      </c>
      <c r="B16" s="43" t="s">
        <v>572</v>
      </c>
      <c r="C16" s="44" t="s">
        <v>76</v>
      </c>
      <c r="D16" s="44" t="s">
        <v>178</v>
      </c>
      <c r="E16" s="44" t="s">
        <v>73</v>
      </c>
      <c r="F16" s="45">
        <v>4095160</v>
      </c>
      <c r="G16" s="45">
        <v>893924.16</v>
      </c>
      <c r="H16" s="46">
        <f t="shared" si="0"/>
        <v>0.21828796921243615</v>
      </c>
    </row>
    <row r="17" spans="1:8" ht="25.5" x14ac:dyDescent="0.2">
      <c r="A17" s="42">
        <f t="shared" si="1"/>
        <v>8</v>
      </c>
      <c r="B17" s="43" t="s">
        <v>332</v>
      </c>
      <c r="C17" s="44" t="s">
        <v>76</v>
      </c>
      <c r="D17" s="44" t="s">
        <v>574</v>
      </c>
      <c r="E17" s="44" t="s">
        <v>73</v>
      </c>
      <c r="F17" s="45">
        <v>2044132</v>
      </c>
      <c r="G17" s="45">
        <v>426888.64</v>
      </c>
      <c r="H17" s="46">
        <f t="shared" si="0"/>
        <v>0.20883614169730721</v>
      </c>
    </row>
    <row r="18" spans="1:8" ht="25.5" x14ac:dyDescent="0.2">
      <c r="A18" s="42">
        <f t="shared" si="1"/>
        <v>9</v>
      </c>
      <c r="B18" s="43" t="s">
        <v>331</v>
      </c>
      <c r="C18" s="44" t="s">
        <v>76</v>
      </c>
      <c r="D18" s="44" t="s">
        <v>574</v>
      </c>
      <c r="E18" s="44" t="s">
        <v>134</v>
      </c>
      <c r="F18" s="45">
        <v>1970528</v>
      </c>
      <c r="G18" s="45">
        <v>425988.64</v>
      </c>
      <c r="H18" s="46">
        <f t="shared" si="0"/>
        <v>0.2161799477094464</v>
      </c>
    </row>
    <row r="19" spans="1:8" ht="25.5" x14ac:dyDescent="0.2">
      <c r="A19" s="42">
        <f t="shared" si="1"/>
        <v>10</v>
      </c>
      <c r="B19" s="43" t="s">
        <v>333</v>
      </c>
      <c r="C19" s="44" t="s">
        <v>76</v>
      </c>
      <c r="D19" s="44" t="s">
        <v>574</v>
      </c>
      <c r="E19" s="44" t="s">
        <v>135</v>
      </c>
      <c r="F19" s="45">
        <v>73604</v>
      </c>
      <c r="G19" s="45">
        <v>900</v>
      </c>
      <c r="H19" s="46">
        <f t="shared" si="0"/>
        <v>1.2227596326286614E-2</v>
      </c>
    </row>
    <row r="20" spans="1:8" ht="25.5" x14ac:dyDescent="0.2">
      <c r="A20" s="42">
        <f t="shared" si="1"/>
        <v>11</v>
      </c>
      <c r="B20" s="43" t="s">
        <v>334</v>
      </c>
      <c r="C20" s="44" t="s">
        <v>76</v>
      </c>
      <c r="D20" s="44" t="s">
        <v>179</v>
      </c>
      <c r="E20" s="44" t="s">
        <v>73</v>
      </c>
      <c r="F20" s="45">
        <v>1871028</v>
      </c>
      <c r="G20" s="45">
        <v>439035.52</v>
      </c>
      <c r="H20" s="46">
        <f t="shared" si="0"/>
        <v>0.23464935853445273</v>
      </c>
    </row>
    <row r="21" spans="1:8" ht="25.5" x14ac:dyDescent="0.2">
      <c r="A21" s="42">
        <f t="shared" si="1"/>
        <v>12</v>
      </c>
      <c r="B21" s="43" t="s">
        <v>331</v>
      </c>
      <c r="C21" s="44" t="s">
        <v>76</v>
      </c>
      <c r="D21" s="44" t="s">
        <v>179</v>
      </c>
      <c r="E21" s="44" t="s">
        <v>134</v>
      </c>
      <c r="F21" s="45">
        <v>1871028</v>
      </c>
      <c r="G21" s="45">
        <v>439035.52</v>
      </c>
      <c r="H21" s="46">
        <f t="shared" si="0"/>
        <v>0.23464935853445273</v>
      </c>
    </row>
    <row r="22" spans="1:8" ht="25.5" x14ac:dyDescent="0.2">
      <c r="A22" s="42">
        <f t="shared" si="1"/>
        <v>13</v>
      </c>
      <c r="B22" s="43" t="s">
        <v>335</v>
      </c>
      <c r="C22" s="44" t="s">
        <v>76</v>
      </c>
      <c r="D22" s="44" t="s">
        <v>317</v>
      </c>
      <c r="E22" s="44" t="s">
        <v>73</v>
      </c>
      <c r="F22" s="45">
        <v>180000</v>
      </c>
      <c r="G22" s="45">
        <v>28000</v>
      </c>
      <c r="H22" s="46">
        <f t="shared" si="0"/>
        <v>0.15555555555555556</v>
      </c>
    </row>
    <row r="23" spans="1:8" ht="25.5" x14ac:dyDescent="0.2">
      <c r="A23" s="42">
        <f t="shared" si="1"/>
        <v>14</v>
      </c>
      <c r="B23" s="43" t="s">
        <v>331</v>
      </c>
      <c r="C23" s="44" t="s">
        <v>76</v>
      </c>
      <c r="D23" s="44" t="s">
        <v>317</v>
      </c>
      <c r="E23" s="44" t="s">
        <v>134</v>
      </c>
      <c r="F23" s="45">
        <v>180000</v>
      </c>
      <c r="G23" s="45">
        <v>28000</v>
      </c>
      <c r="H23" s="46">
        <f t="shared" si="0"/>
        <v>0.15555555555555556</v>
      </c>
    </row>
    <row r="24" spans="1:8" ht="38.25" x14ac:dyDescent="0.2">
      <c r="A24" s="42">
        <f t="shared" si="1"/>
        <v>15</v>
      </c>
      <c r="B24" s="43" t="s">
        <v>110</v>
      </c>
      <c r="C24" s="44" t="s">
        <v>77</v>
      </c>
      <c r="D24" s="44" t="s">
        <v>175</v>
      </c>
      <c r="E24" s="44" t="s">
        <v>73</v>
      </c>
      <c r="F24" s="45">
        <v>32986354</v>
      </c>
      <c r="G24" s="45">
        <v>7367232.3600000003</v>
      </c>
      <c r="H24" s="46">
        <f t="shared" si="0"/>
        <v>0.22334182068136418</v>
      </c>
    </row>
    <row r="25" spans="1:8" ht="38.25" x14ac:dyDescent="0.2">
      <c r="A25" s="42">
        <f t="shared" si="1"/>
        <v>16</v>
      </c>
      <c r="B25" s="43" t="s">
        <v>572</v>
      </c>
      <c r="C25" s="44" t="s">
        <v>77</v>
      </c>
      <c r="D25" s="44" t="s">
        <v>178</v>
      </c>
      <c r="E25" s="44" t="s">
        <v>73</v>
      </c>
      <c r="F25" s="45">
        <v>32986354</v>
      </c>
      <c r="G25" s="45">
        <v>7367232.3600000003</v>
      </c>
      <c r="H25" s="46">
        <f t="shared" si="0"/>
        <v>0.22334182068136418</v>
      </c>
    </row>
    <row r="26" spans="1:8" ht="25.5" x14ac:dyDescent="0.2">
      <c r="A26" s="42">
        <f t="shared" si="1"/>
        <v>17</v>
      </c>
      <c r="B26" s="43" t="s">
        <v>332</v>
      </c>
      <c r="C26" s="44" t="s">
        <v>77</v>
      </c>
      <c r="D26" s="44" t="s">
        <v>574</v>
      </c>
      <c r="E26" s="44" t="s">
        <v>73</v>
      </c>
      <c r="F26" s="45">
        <v>32986354</v>
      </c>
      <c r="G26" s="45">
        <v>7367232.3600000003</v>
      </c>
      <c r="H26" s="46">
        <f t="shared" si="0"/>
        <v>0.22334182068136418</v>
      </c>
    </row>
    <row r="27" spans="1:8" ht="25.5" x14ac:dyDescent="0.2">
      <c r="A27" s="42">
        <f t="shared" si="1"/>
        <v>18</v>
      </c>
      <c r="B27" s="43" t="s">
        <v>331</v>
      </c>
      <c r="C27" s="44" t="s">
        <v>77</v>
      </c>
      <c r="D27" s="44" t="s">
        <v>574</v>
      </c>
      <c r="E27" s="44" t="s">
        <v>134</v>
      </c>
      <c r="F27" s="45">
        <v>32940354</v>
      </c>
      <c r="G27" s="45">
        <v>7361351.2800000003</v>
      </c>
      <c r="H27" s="46">
        <f t="shared" si="0"/>
        <v>0.22347517212474402</v>
      </c>
    </row>
    <row r="28" spans="1:8" ht="25.5" x14ac:dyDescent="0.2">
      <c r="A28" s="42">
        <f t="shared" si="1"/>
        <v>19</v>
      </c>
      <c r="B28" s="43" t="s">
        <v>333</v>
      </c>
      <c r="C28" s="44" t="s">
        <v>77</v>
      </c>
      <c r="D28" s="44" t="s">
        <v>574</v>
      </c>
      <c r="E28" s="44" t="s">
        <v>135</v>
      </c>
      <c r="F28" s="45">
        <v>46000</v>
      </c>
      <c r="G28" s="45">
        <v>5881.08</v>
      </c>
      <c r="H28" s="46">
        <f t="shared" si="0"/>
        <v>0.1278495652173913</v>
      </c>
    </row>
    <row r="29" spans="1:8" ht="25.5" x14ac:dyDescent="0.2">
      <c r="A29" s="42">
        <f t="shared" si="1"/>
        <v>20</v>
      </c>
      <c r="B29" s="43" t="s">
        <v>111</v>
      </c>
      <c r="C29" s="44" t="s">
        <v>78</v>
      </c>
      <c r="D29" s="44" t="s">
        <v>175</v>
      </c>
      <c r="E29" s="44" t="s">
        <v>73</v>
      </c>
      <c r="F29" s="45">
        <v>20377018.23</v>
      </c>
      <c r="G29" s="45">
        <v>5242383.49</v>
      </c>
      <c r="H29" s="46">
        <f t="shared" si="0"/>
        <v>0.25726941159045136</v>
      </c>
    </row>
    <row r="30" spans="1:8" ht="38.25" x14ac:dyDescent="0.2">
      <c r="A30" s="42">
        <f t="shared" si="1"/>
        <v>21</v>
      </c>
      <c r="B30" s="43" t="s">
        <v>572</v>
      </c>
      <c r="C30" s="44" t="s">
        <v>78</v>
      </c>
      <c r="D30" s="44" t="s">
        <v>178</v>
      </c>
      <c r="E30" s="44" t="s">
        <v>73</v>
      </c>
      <c r="F30" s="45">
        <v>20377018.23</v>
      </c>
      <c r="G30" s="45">
        <v>5242383.49</v>
      </c>
      <c r="H30" s="46">
        <f t="shared" si="0"/>
        <v>0.25726941159045136</v>
      </c>
    </row>
    <row r="31" spans="1:8" ht="25.5" x14ac:dyDescent="0.2">
      <c r="A31" s="42">
        <f t="shared" si="1"/>
        <v>22</v>
      </c>
      <c r="B31" s="43" t="s">
        <v>332</v>
      </c>
      <c r="C31" s="44" t="s">
        <v>78</v>
      </c>
      <c r="D31" s="44" t="s">
        <v>574</v>
      </c>
      <c r="E31" s="44" t="s">
        <v>73</v>
      </c>
      <c r="F31" s="45">
        <v>18508403.23</v>
      </c>
      <c r="G31" s="45">
        <v>5002540.83</v>
      </c>
      <c r="H31" s="46">
        <f t="shared" si="0"/>
        <v>0.27028484131421204</v>
      </c>
    </row>
    <row r="32" spans="1:8" ht="25.5" x14ac:dyDescent="0.2">
      <c r="A32" s="42">
        <f t="shared" si="1"/>
        <v>23</v>
      </c>
      <c r="B32" s="43" t="s">
        <v>331</v>
      </c>
      <c r="C32" s="44" t="s">
        <v>78</v>
      </c>
      <c r="D32" s="44" t="s">
        <v>574</v>
      </c>
      <c r="E32" s="44" t="s">
        <v>134</v>
      </c>
      <c r="F32" s="45">
        <v>16508403.23</v>
      </c>
      <c r="G32" s="45">
        <v>3900640.72</v>
      </c>
      <c r="H32" s="46">
        <f t="shared" si="0"/>
        <v>0.23628213253911415</v>
      </c>
    </row>
    <row r="33" spans="1:8" ht="25.5" x14ac:dyDescent="0.2">
      <c r="A33" s="42">
        <f t="shared" si="1"/>
        <v>24</v>
      </c>
      <c r="B33" s="43" t="s">
        <v>333</v>
      </c>
      <c r="C33" s="44" t="s">
        <v>78</v>
      </c>
      <c r="D33" s="44" t="s">
        <v>574</v>
      </c>
      <c r="E33" s="44" t="s">
        <v>135</v>
      </c>
      <c r="F33" s="45">
        <v>2000000</v>
      </c>
      <c r="G33" s="45">
        <v>1101900.1100000001</v>
      </c>
      <c r="H33" s="46">
        <f t="shared" si="0"/>
        <v>0.55095005500000005</v>
      </c>
    </row>
    <row r="34" spans="1:8" ht="25.5" x14ac:dyDescent="0.2">
      <c r="A34" s="42">
        <f t="shared" si="1"/>
        <v>25</v>
      </c>
      <c r="B34" s="43" t="s">
        <v>575</v>
      </c>
      <c r="C34" s="44" t="s">
        <v>78</v>
      </c>
      <c r="D34" s="44" t="s">
        <v>576</v>
      </c>
      <c r="E34" s="44" t="s">
        <v>73</v>
      </c>
      <c r="F34" s="45">
        <v>1868615</v>
      </c>
      <c r="G34" s="45">
        <v>239842.66</v>
      </c>
      <c r="H34" s="46">
        <f t="shared" si="0"/>
        <v>0.12835317066383392</v>
      </c>
    </row>
    <row r="35" spans="1:8" ht="25.5" x14ac:dyDescent="0.2">
      <c r="A35" s="42">
        <f t="shared" si="1"/>
        <v>26</v>
      </c>
      <c r="B35" s="43" t="s">
        <v>331</v>
      </c>
      <c r="C35" s="44" t="s">
        <v>78</v>
      </c>
      <c r="D35" s="44" t="s">
        <v>576</v>
      </c>
      <c r="E35" s="44" t="s">
        <v>134</v>
      </c>
      <c r="F35" s="45">
        <v>1868615</v>
      </c>
      <c r="G35" s="45">
        <v>239842.66</v>
      </c>
      <c r="H35" s="46">
        <f t="shared" si="0"/>
        <v>0.12835317066383392</v>
      </c>
    </row>
    <row r="36" spans="1:8" x14ac:dyDescent="0.2">
      <c r="A36" s="42">
        <f t="shared" si="1"/>
        <v>27</v>
      </c>
      <c r="B36" s="43" t="s">
        <v>577</v>
      </c>
      <c r="C36" s="44" t="s">
        <v>578</v>
      </c>
      <c r="D36" s="44" t="s">
        <v>175</v>
      </c>
      <c r="E36" s="44" t="s">
        <v>73</v>
      </c>
      <c r="F36" s="45">
        <v>2099500</v>
      </c>
      <c r="G36" s="45">
        <v>0</v>
      </c>
      <c r="H36" s="46">
        <f t="shared" si="0"/>
        <v>0</v>
      </c>
    </row>
    <row r="37" spans="1:8" x14ac:dyDescent="0.2">
      <c r="A37" s="42">
        <f t="shared" si="1"/>
        <v>28</v>
      </c>
      <c r="B37" s="43" t="s">
        <v>174</v>
      </c>
      <c r="C37" s="44" t="s">
        <v>578</v>
      </c>
      <c r="D37" s="44" t="s">
        <v>176</v>
      </c>
      <c r="E37" s="44" t="s">
        <v>73</v>
      </c>
      <c r="F37" s="45">
        <v>2099500</v>
      </c>
      <c r="G37" s="45">
        <v>0</v>
      </c>
      <c r="H37" s="46">
        <f t="shared" si="0"/>
        <v>0</v>
      </c>
    </row>
    <row r="38" spans="1:8" x14ac:dyDescent="0.2">
      <c r="A38" s="42">
        <f t="shared" si="1"/>
        <v>29</v>
      </c>
      <c r="B38" s="43" t="s">
        <v>579</v>
      </c>
      <c r="C38" s="44" t="s">
        <v>578</v>
      </c>
      <c r="D38" s="44" t="s">
        <v>580</v>
      </c>
      <c r="E38" s="44" t="s">
        <v>73</v>
      </c>
      <c r="F38" s="45">
        <v>2099500</v>
      </c>
      <c r="G38" s="45">
        <v>0</v>
      </c>
      <c r="H38" s="46">
        <f t="shared" si="0"/>
        <v>0</v>
      </c>
    </row>
    <row r="39" spans="1:8" x14ac:dyDescent="0.2">
      <c r="A39" s="42">
        <f t="shared" si="1"/>
        <v>30</v>
      </c>
      <c r="B39" s="43" t="s">
        <v>581</v>
      </c>
      <c r="C39" s="44" t="s">
        <v>578</v>
      </c>
      <c r="D39" s="44" t="s">
        <v>580</v>
      </c>
      <c r="E39" s="44" t="s">
        <v>582</v>
      </c>
      <c r="F39" s="45">
        <v>2099500</v>
      </c>
      <c r="G39" s="45">
        <v>0</v>
      </c>
      <c r="H39" s="46">
        <f t="shared" si="0"/>
        <v>0</v>
      </c>
    </row>
    <row r="40" spans="1:8" x14ac:dyDescent="0.2">
      <c r="A40" s="42">
        <f t="shared" si="1"/>
        <v>31</v>
      </c>
      <c r="B40" s="43" t="s">
        <v>153</v>
      </c>
      <c r="C40" s="44" t="s">
        <v>154</v>
      </c>
      <c r="D40" s="44" t="s">
        <v>175</v>
      </c>
      <c r="E40" s="44" t="s">
        <v>73</v>
      </c>
      <c r="F40" s="45">
        <v>1000000</v>
      </c>
      <c r="G40" s="45">
        <v>0</v>
      </c>
      <c r="H40" s="46">
        <f t="shared" si="0"/>
        <v>0</v>
      </c>
    </row>
    <row r="41" spans="1:8" x14ac:dyDescent="0.2">
      <c r="A41" s="42">
        <f t="shared" si="1"/>
        <v>32</v>
      </c>
      <c r="B41" s="43" t="s">
        <v>174</v>
      </c>
      <c r="C41" s="44" t="s">
        <v>154</v>
      </c>
      <c r="D41" s="44" t="s">
        <v>176</v>
      </c>
      <c r="E41" s="44" t="s">
        <v>73</v>
      </c>
      <c r="F41" s="45">
        <v>1000000</v>
      </c>
      <c r="G41" s="45">
        <v>0</v>
      </c>
      <c r="H41" s="46">
        <f t="shared" si="0"/>
        <v>0</v>
      </c>
    </row>
    <row r="42" spans="1:8" x14ac:dyDescent="0.2">
      <c r="A42" s="42">
        <f t="shared" si="1"/>
        <v>33</v>
      </c>
      <c r="B42" s="43" t="s">
        <v>337</v>
      </c>
      <c r="C42" s="44" t="s">
        <v>154</v>
      </c>
      <c r="D42" s="44" t="s">
        <v>177</v>
      </c>
      <c r="E42" s="44" t="s">
        <v>73</v>
      </c>
      <c r="F42" s="45">
        <v>1000000</v>
      </c>
      <c r="G42" s="45">
        <v>0</v>
      </c>
      <c r="H42" s="46">
        <f t="shared" si="0"/>
        <v>0</v>
      </c>
    </row>
    <row r="43" spans="1:8" x14ac:dyDescent="0.2">
      <c r="A43" s="42">
        <f t="shared" si="1"/>
        <v>34</v>
      </c>
      <c r="B43" s="43" t="s">
        <v>338</v>
      </c>
      <c r="C43" s="44" t="s">
        <v>154</v>
      </c>
      <c r="D43" s="44" t="s">
        <v>177</v>
      </c>
      <c r="E43" s="44" t="s">
        <v>155</v>
      </c>
      <c r="F43" s="45">
        <v>1000000</v>
      </c>
      <c r="G43" s="45">
        <v>0</v>
      </c>
      <c r="H43" s="46">
        <f t="shared" si="0"/>
        <v>0</v>
      </c>
    </row>
    <row r="44" spans="1:8" x14ac:dyDescent="0.2">
      <c r="A44" s="42">
        <f t="shared" si="1"/>
        <v>35</v>
      </c>
      <c r="B44" s="43" t="s">
        <v>112</v>
      </c>
      <c r="C44" s="44" t="s">
        <v>79</v>
      </c>
      <c r="D44" s="44" t="s">
        <v>175</v>
      </c>
      <c r="E44" s="44" t="s">
        <v>73</v>
      </c>
      <c r="F44" s="45">
        <v>60077693.799999997</v>
      </c>
      <c r="G44" s="45">
        <v>16563827.5</v>
      </c>
      <c r="H44" s="46">
        <f t="shared" si="0"/>
        <v>0.27570677987642728</v>
      </c>
    </row>
    <row r="45" spans="1:8" ht="38.25" x14ac:dyDescent="0.2">
      <c r="A45" s="42">
        <f t="shared" si="1"/>
        <v>36</v>
      </c>
      <c r="B45" s="43" t="s">
        <v>572</v>
      </c>
      <c r="C45" s="44" t="s">
        <v>79</v>
      </c>
      <c r="D45" s="44" t="s">
        <v>178</v>
      </c>
      <c r="E45" s="44" t="s">
        <v>73</v>
      </c>
      <c r="F45" s="45">
        <v>27081239.670000002</v>
      </c>
      <c r="G45" s="45">
        <v>5287402.5</v>
      </c>
      <c r="H45" s="46">
        <f t="shared" si="0"/>
        <v>0.19524226233473602</v>
      </c>
    </row>
    <row r="46" spans="1:8" ht="38.25" x14ac:dyDescent="0.2">
      <c r="A46" s="42">
        <f t="shared" si="1"/>
        <v>37</v>
      </c>
      <c r="B46" s="43" t="s">
        <v>481</v>
      </c>
      <c r="C46" s="44" t="s">
        <v>79</v>
      </c>
      <c r="D46" s="44" t="s">
        <v>583</v>
      </c>
      <c r="E46" s="44" t="s">
        <v>73</v>
      </c>
      <c r="F46" s="45">
        <v>150000</v>
      </c>
      <c r="G46" s="45">
        <v>114528</v>
      </c>
      <c r="H46" s="46">
        <f t="shared" si="0"/>
        <v>0.76351999999999998</v>
      </c>
    </row>
    <row r="47" spans="1:8" ht="25.5" x14ac:dyDescent="0.2">
      <c r="A47" s="42">
        <f t="shared" si="1"/>
        <v>38</v>
      </c>
      <c r="B47" s="43" t="s">
        <v>333</v>
      </c>
      <c r="C47" s="44" t="s">
        <v>79</v>
      </c>
      <c r="D47" s="44" t="s">
        <v>583</v>
      </c>
      <c r="E47" s="44" t="s">
        <v>135</v>
      </c>
      <c r="F47" s="45">
        <v>150000</v>
      </c>
      <c r="G47" s="45">
        <v>114528</v>
      </c>
      <c r="H47" s="46">
        <f t="shared" si="0"/>
        <v>0.76351999999999998</v>
      </c>
    </row>
    <row r="48" spans="1:8" x14ac:dyDescent="0.2">
      <c r="A48" s="42">
        <f t="shared" si="1"/>
        <v>39</v>
      </c>
      <c r="B48" s="43" t="s">
        <v>341</v>
      </c>
      <c r="C48" s="44" t="s">
        <v>79</v>
      </c>
      <c r="D48" s="44" t="s">
        <v>584</v>
      </c>
      <c r="E48" s="44" t="s">
        <v>73</v>
      </c>
      <c r="F48" s="45">
        <v>550000</v>
      </c>
      <c r="G48" s="45">
        <v>23140</v>
      </c>
      <c r="H48" s="46">
        <f t="shared" si="0"/>
        <v>4.2072727272727276E-2</v>
      </c>
    </row>
    <row r="49" spans="1:8" ht="25.5" x14ac:dyDescent="0.2">
      <c r="A49" s="42">
        <f t="shared" si="1"/>
        <v>40</v>
      </c>
      <c r="B49" s="43" t="s">
        <v>331</v>
      </c>
      <c r="C49" s="44" t="s">
        <v>79</v>
      </c>
      <c r="D49" s="44" t="s">
        <v>584</v>
      </c>
      <c r="E49" s="44" t="s">
        <v>134</v>
      </c>
      <c r="F49" s="45">
        <v>200000</v>
      </c>
      <c r="G49" s="45">
        <v>12800</v>
      </c>
      <c r="H49" s="46">
        <f t="shared" si="0"/>
        <v>6.4000000000000001E-2</v>
      </c>
    </row>
    <row r="50" spans="1:8" ht="25.5" x14ac:dyDescent="0.2">
      <c r="A50" s="42">
        <f t="shared" si="1"/>
        <v>41</v>
      </c>
      <c r="B50" s="43" t="s">
        <v>333</v>
      </c>
      <c r="C50" s="44" t="s">
        <v>79</v>
      </c>
      <c r="D50" s="44" t="s">
        <v>584</v>
      </c>
      <c r="E50" s="44" t="s">
        <v>135</v>
      </c>
      <c r="F50" s="45">
        <v>350000</v>
      </c>
      <c r="G50" s="45">
        <v>10340</v>
      </c>
      <c r="H50" s="46">
        <f t="shared" si="0"/>
        <v>2.9542857142857142E-2</v>
      </c>
    </row>
    <row r="51" spans="1:8" ht="38.25" x14ac:dyDescent="0.2">
      <c r="A51" s="42">
        <f t="shared" si="1"/>
        <v>42</v>
      </c>
      <c r="B51" s="43" t="s">
        <v>339</v>
      </c>
      <c r="C51" s="44" t="s">
        <v>79</v>
      </c>
      <c r="D51" s="44" t="s">
        <v>180</v>
      </c>
      <c r="E51" s="44" t="s">
        <v>73</v>
      </c>
      <c r="F51" s="45">
        <v>23977239.670000002</v>
      </c>
      <c r="G51" s="45">
        <v>4625834.5</v>
      </c>
      <c r="H51" s="46">
        <f t="shared" si="0"/>
        <v>0.19292606503774418</v>
      </c>
    </row>
    <row r="52" spans="1:8" x14ac:dyDescent="0.2">
      <c r="A52" s="42">
        <f t="shared" si="1"/>
        <v>43</v>
      </c>
      <c r="B52" s="43" t="s">
        <v>340</v>
      </c>
      <c r="C52" s="44" t="s">
        <v>79</v>
      </c>
      <c r="D52" s="44" t="s">
        <v>180</v>
      </c>
      <c r="E52" s="44" t="s">
        <v>136</v>
      </c>
      <c r="F52" s="45">
        <v>12950286</v>
      </c>
      <c r="G52" s="45">
        <v>2762005.47</v>
      </c>
      <c r="H52" s="46">
        <f t="shared" si="0"/>
        <v>0.21327756545299464</v>
      </c>
    </row>
    <row r="53" spans="1:8" ht="25.5" x14ac:dyDescent="0.2">
      <c r="A53" s="42">
        <f t="shared" si="1"/>
        <v>44</v>
      </c>
      <c r="B53" s="43" t="s">
        <v>333</v>
      </c>
      <c r="C53" s="44" t="s">
        <v>79</v>
      </c>
      <c r="D53" s="44" t="s">
        <v>180</v>
      </c>
      <c r="E53" s="44" t="s">
        <v>135</v>
      </c>
      <c r="F53" s="45">
        <v>10994346.67</v>
      </c>
      <c r="G53" s="45">
        <v>1855798.03</v>
      </c>
      <c r="H53" s="46">
        <f t="shared" si="0"/>
        <v>0.16879566250752034</v>
      </c>
    </row>
    <row r="54" spans="1:8" x14ac:dyDescent="0.2">
      <c r="A54" s="42">
        <f t="shared" si="1"/>
        <v>45</v>
      </c>
      <c r="B54" s="43" t="s">
        <v>336</v>
      </c>
      <c r="C54" s="44" t="s">
        <v>79</v>
      </c>
      <c r="D54" s="44" t="s">
        <v>180</v>
      </c>
      <c r="E54" s="44" t="s">
        <v>137</v>
      </c>
      <c r="F54" s="45">
        <v>32607</v>
      </c>
      <c r="G54" s="45">
        <v>8031</v>
      </c>
      <c r="H54" s="46">
        <f t="shared" si="0"/>
        <v>0.24629680743398658</v>
      </c>
    </row>
    <row r="55" spans="1:8" ht="25.5" x14ac:dyDescent="0.2">
      <c r="A55" s="42">
        <f t="shared" si="1"/>
        <v>46</v>
      </c>
      <c r="B55" s="43" t="s">
        <v>345</v>
      </c>
      <c r="C55" s="44" t="s">
        <v>79</v>
      </c>
      <c r="D55" s="44" t="s">
        <v>181</v>
      </c>
      <c r="E55" s="44" t="s">
        <v>73</v>
      </c>
      <c r="F55" s="45">
        <v>400000</v>
      </c>
      <c r="G55" s="45">
        <v>83800</v>
      </c>
      <c r="H55" s="46">
        <f t="shared" si="0"/>
        <v>0.20949999999999999</v>
      </c>
    </row>
    <row r="56" spans="1:8" ht="25.5" x14ac:dyDescent="0.2">
      <c r="A56" s="42">
        <f t="shared" si="1"/>
        <v>47</v>
      </c>
      <c r="B56" s="43" t="s">
        <v>333</v>
      </c>
      <c r="C56" s="44" t="s">
        <v>79</v>
      </c>
      <c r="D56" s="44" t="s">
        <v>181</v>
      </c>
      <c r="E56" s="44" t="s">
        <v>135</v>
      </c>
      <c r="F56" s="45">
        <v>400000</v>
      </c>
      <c r="G56" s="45">
        <v>83800</v>
      </c>
      <c r="H56" s="46">
        <f t="shared" si="0"/>
        <v>0.20949999999999999</v>
      </c>
    </row>
    <row r="57" spans="1:8" ht="25.5" x14ac:dyDescent="0.2">
      <c r="A57" s="42">
        <f t="shared" si="1"/>
        <v>48</v>
      </c>
      <c r="B57" s="43" t="s">
        <v>585</v>
      </c>
      <c r="C57" s="44" t="s">
        <v>79</v>
      </c>
      <c r="D57" s="44" t="s">
        <v>346</v>
      </c>
      <c r="E57" s="44" t="s">
        <v>73</v>
      </c>
      <c r="F57" s="45">
        <v>200000</v>
      </c>
      <c r="G57" s="45">
        <v>0</v>
      </c>
      <c r="H57" s="46">
        <f t="shared" si="0"/>
        <v>0</v>
      </c>
    </row>
    <row r="58" spans="1:8" ht="25.5" x14ac:dyDescent="0.2">
      <c r="A58" s="42">
        <f t="shared" si="1"/>
        <v>49</v>
      </c>
      <c r="B58" s="43" t="s">
        <v>333</v>
      </c>
      <c r="C58" s="44" t="s">
        <v>79</v>
      </c>
      <c r="D58" s="44" t="s">
        <v>346</v>
      </c>
      <c r="E58" s="44" t="s">
        <v>135</v>
      </c>
      <c r="F58" s="45">
        <v>200000</v>
      </c>
      <c r="G58" s="45">
        <v>0</v>
      </c>
      <c r="H58" s="46">
        <f t="shared" si="0"/>
        <v>0</v>
      </c>
    </row>
    <row r="59" spans="1:8" ht="25.5" x14ac:dyDescent="0.2">
      <c r="A59" s="42">
        <f t="shared" si="1"/>
        <v>50</v>
      </c>
      <c r="B59" s="43" t="s">
        <v>586</v>
      </c>
      <c r="C59" s="44" t="s">
        <v>79</v>
      </c>
      <c r="D59" s="44" t="s">
        <v>182</v>
      </c>
      <c r="E59" s="44" t="s">
        <v>73</v>
      </c>
      <c r="F59" s="45">
        <v>50000</v>
      </c>
      <c r="G59" s="45">
        <v>50000</v>
      </c>
      <c r="H59" s="46">
        <f t="shared" si="0"/>
        <v>1</v>
      </c>
    </row>
    <row r="60" spans="1:8" x14ac:dyDescent="0.2">
      <c r="A60" s="42">
        <f t="shared" si="1"/>
        <v>51</v>
      </c>
      <c r="B60" s="43" t="s">
        <v>336</v>
      </c>
      <c r="C60" s="44" t="s">
        <v>79</v>
      </c>
      <c r="D60" s="44" t="s">
        <v>182</v>
      </c>
      <c r="E60" s="44" t="s">
        <v>137</v>
      </c>
      <c r="F60" s="45">
        <v>50000</v>
      </c>
      <c r="G60" s="45">
        <v>50000</v>
      </c>
      <c r="H60" s="46">
        <f t="shared" si="0"/>
        <v>1</v>
      </c>
    </row>
    <row r="61" spans="1:8" ht="38.25" x14ac:dyDescent="0.2">
      <c r="A61" s="42">
        <f t="shared" si="1"/>
        <v>52</v>
      </c>
      <c r="B61" s="43" t="s">
        <v>587</v>
      </c>
      <c r="C61" s="44" t="s">
        <v>79</v>
      </c>
      <c r="D61" s="44" t="s">
        <v>588</v>
      </c>
      <c r="E61" s="44" t="s">
        <v>73</v>
      </c>
      <c r="F61" s="45">
        <v>200000</v>
      </c>
      <c r="G61" s="45">
        <v>141100</v>
      </c>
      <c r="H61" s="46">
        <f t="shared" si="0"/>
        <v>0.70550000000000002</v>
      </c>
    </row>
    <row r="62" spans="1:8" ht="25.5" x14ac:dyDescent="0.2">
      <c r="A62" s="42">
        <f t="shared" si="1"/>
        <v>53</v>
      </c>
      <c r="B62" s="43" t="s">
        <v>333</v>
      </c>
      <c r="C62" s="44" t="s">
        <v>79</v>
      </c>
      <c r="D62" s="44" t="s">
        <v>588</v>
      </c>
      <c r="E62" s="44" t="s">
        <v>135</v>
      </c>
      <c r="F62" s="45">
        <v>200000</v>
      </c>
      <c r="G62" s="45">
        <v>141100</v>
      </c>
      <c r="H62" s="46">
        <f t="shared" si="0"/>
        <v>0.70550000000000002</v>
      </c>
    </row>
    <row r="63" spans="1:8" ht="63.75" x14ac:dyDescent="0.2">
      <c r="A63" s="42">
        <f t="shared" si="1"/>
        <v>54</v>
      </c>
      <c r="B63" s="43" t="s">
        <v>589</v>
      </c>
      <c r="C63" s="44" t="s">
        <v>79</v>
      </c>
      <c r="D63" s="44" t="s">
        <v>590</v>
      </c>
      <c r="E63" s="44" t="s">
        <v>73</v>
      </c>
      <c r="F63" s="45">
        <v>374000</v>
      </c>
      <c r="G63" s="45">
        <v>140000</v>
      </c>
      <c r="H63" s="46">
        <f t="shared" si="0"/>
        <v>0.37433155080213903</v>
      </c>
    </row>
    <row r="64" spans="1:8" ht="25.5" x14ac:dyDescent="0.2">
      <c r="A64" s="42">
        <f t="shared" si="1"/>
        <v>55</v>
      </c>
      <c r="B64" s="43" t="s">
        <v>333</v>
      </c>
      <c r="C64" s="44" t="s">
        <v>79</v>
      </c>
      <c r="D64" s="44" t="s">
        <v>590</v>
      </c>
      <c r="E64" s="44" t="s">
        <v>135</v>
      </c>
      <c r="F64" s="45">
        <v>374000</v>
      </c>
      <c r="G64" s="45">
        <v>140000</v>
      </c>
      <c r="H64" s="46">
        <f t="shared" si="0"/>
        <v>0.37433155080213903</v>
      </c>
    </row>
    <row r="65" spans="1:8" x14ac:dyDescent="0.2">
      <c r="A65" s="42">
        <f t="shared" si="1"/>
        <v>56</v>
      </c>
      <c r="B65" s="43" t="s">
        <v>342</v>
      </c>
      <c r="C65" s="44" t="s">
        <v>79</v>
      </c>
      <c r="D65" s="44" t="s">
        <v>591</v>
      </c>
      <c r="E65" s="44" t="s">
        <v>73</v>
      </c>
      <c r="F65" s="45">
        <v>730000</v>
      </c>
      <c r="G65" s="45">
        <v>0</v>
      </c>
      <c r="H65" s="46">
        <f t="shared" si="0"/>
        <v>0</v>
      </c>
    </row>
    <row r="66" spans="1:8" ht="25.5" x14ac:dyDescent="0.2">
      <c r="A66" s="42">
        <f t="shared" si="1"/>
        <v>57</v>
      </c>
      <c r="B66" s="43" t="s">
        <v>333</v>
      </c>
      <c r="C66" s="44" t="s">
        <v>79</v>
      </c>
      <c r="D66" s="44" t="s">
        <v>591</v>
      </c>
      <c r="E66" s="44" t="s">
        <v>135</v>
      </c>
      <c r="F66" s="45">
        <v>570000</v>
      </c>
      <c r="G66" s="45">
        <v>0</v>
      </c>
      <c r="H66" s="46">
        <f t="shared" si="0"/>
        <v>0</v>
      </c>
    </row>
    <row r="67" spans="1:8" x14ac:dyDescent="0.2">
      <c r="A67" s="42">
        <f t="shared" si="1"/>
        <v>58</v>
      </c>
      <c r="B67" s="43" t="s">
        <v>343</v>
      </c>
      <c r="C67" s="44" t="s">
        <v>79</v>
      </c>
      <c r="D67" s="44" t="s">
        <v>591</v>
      </c>
      <c r="E67" s="44" t="s">
        <v>173</v>
      </c>
      <c r="F67" s="45">
        <v>160000</v>
      </c>
      <c r="G67" s="45">
        <v>0</v>
      </c>
      <c r="H67" s="46">
        <f t="shared" si="0"/>
        <v>0</v>
      </c>
    </row>
    <row r="68" spans="1:8" ht="25.5" x14ac:dyDescent="0.2">
      <c r="A68" s="42">
        <f t="shared" si="1"/>
        <v>59</v>
      </c>
      <c r="B68" s="43" t="s">
        <v>344</v>
      </c>
      <c r="C68" s="44" t="s">
        <v>79</v>
      </c>
      <c r="D68" s="44" t="s">
        <v>592</v>
      </c>
      <c r="E68" s="44" t="s">
        <v>73</v>
      </c>
      <c r="F68" s="45">
        <v>450000</v>
      </c>
      <c r="G68" s="45">
        <v>109000</v>
      </c>
      <c r="H68" s="46">
        <f t="shared" si="0"/>
        <v>0.24222222222222223</v>
      </c>
    </row>
    <row r="69" spans="1:8" ht="25.5" x14ac:dyDescent="0.2">
      <c r="A69" s="42">
        <f t="shared" si="1"/>
        <v>60</v>
      </c>
      <c r="B69" s="43" t="s">
        <v>333</v>
      </c>
      <c r="C69" s="44" t="s">
        <v>79</v>
      </c>
      <c r="D69" s="44" t="s">
        <v>592</v>
      </c>
      <c r="E69" s="44" t="s">
        <v>135</v>
      </c>
      <c r="F69" s="45">
        <v>450000</v>
      </c>
      <c r="G69" s="45">
        <v>109000</v>
      </c>
      <c r="H69" s="46">
        <f t="shared" si="0"/>
        <v>0.24222222222222223</v>
      </c>
    </row>
    <row r="70" spans="1:8" ht="38.25" x14ac:dyDescent="0.2">
      <c r="A70" s="42">
        <f t="shared" si="1"/>
        <v>61</v>
      </c>
      <c r="B70" s="43" t="s">
        <v>593</v>
      </c>
      <c r="C70" s="44" t="s">
        <v>79</v>
      </c>
      <c r="D70" s="44" t="s">
        <v>184</v>
      </c>
      <c r="E70" s="44" t="s">
        <v>73</v>
      </c>
      <c r="F70" s="45">
        <v>30417841.129999999</v>
      </c>
      <c r="G70" s="45">
        <v>10944944.359999999</v>
      </c>
      <c r="H70" s="46">
        <f t="shared" si="0"/>
        <v>0.35981989363490374</v>
      </c>
    </row>
    <row r="71" spans="1:8" ht="25.5" x14ac:dyDescent="0.2">
      <c r="A71" s="42">
        <f t="shared" si="1"/>
        <v>62</v>
      </c>
      <c r="B71" s="43" t="s">
        <v>353</v>
      </c>
      <c r="C71" s="44" t="s">
        <v>79</v>
      </c>
      <c r="D71" s="44" t="s">
        <v>594</v>
      </c>
      <c r="E71" s="44" t="s">
        <v>73</v>
      </c>
      <c r="F71" s="45">
        <v>400000</v>
      </c>
      <c r="G71" s="45">
        <v>180750</v>
      </c>
      <c r="H71" s="46">
        <f t="shared" si="0"/>
        <v>0.45187500000000003</v>
      </c>
    </row>
    <row r="72" spans="1:8" ht="25.5" x14ac:dyDescent="0.2">
      <c r="A72" s="42">
        <f t="shared" si="1"/>
        <v>63</v>
      </c>
      <c r="B72" s="43" t="s">
        <v>333</v>
      </c>
      <c r="C72" s="44" t="s">
        <v>79</v>
      </c>
      <c r="D72" s="44" t="s">
        <v>594</v>
      </c>
      <c r="E72" s="44" t="s">
        <v>135</v>
      </c>
      <c r="F72" s="45">
        <v>400000</v>
      </c>
      <c r="G72" s="45">
        <v>180750</v>
      </c>
      <c r="H72" s="46">
        <f t="shared" si="0"/>
        <v>0.45187500000000003</v>
      </c>
    </row>
    <row r="73" spans="1:8" ht="25.5" x14ac:dyDescent="0.2">
      <c r="A73" s="42">
        <f t="shared" si="1"/>
        <v>64</v>
      </c>
      <c r="B73" s="43" t="s">
        <v>347</v>
      </c>
      <c r="C73" s="44" t="s">
        <v>79</v>
      </c>
      <c r="D73" s="44" t="s">
        <v>185</v>
      </c>
      <c r="E73" s="44" t="s">
        <v>73</v>
      </c>
      <c r="F73" s="45">
        <v>200000</v>
      </c>
      <c r="G73" s="45">
        <v>0</v>
      </c>
      <c r="H73" s="46">
        <f t="shared" si="0"/>
        <v>0</v>
      </c>
    </row>
    <row r="74" spans="1:8" ht="25.5" x14ac:dyDescent="0.2">
      <c r="A74" s="42">
        <f t="shared" si="1"/>
        <v>65</v>
      </c>
      <c r="B74" s="43" t="s">
        <v>333</v>
      </c>
      <c r="C74" s="44" t="s">
        <v>79</v>
      </c>
      <c r="D74" s="44" t="s">
        <v>185</v>
      </c>
      <c r="E74" s="44" t="s">
        <v>135</v>
      </c>
      <c r="F74" s="45">
        <v>200000</v>
      </c>
      <c r="G74" s="45">
        <v>0</v>
      </c>
      <c r="H74" s="46">
        <f t="shared" si="0"/>
        <v>0</v>
      </c>
    </row>
    <row r="75" spans="1:8" ht="89.25" x14ac:dyDescent="0.2">
      <c r="A75" s="42">
        <f t="shared" si="1"/>
        <v>66</v>
      </c>
      <c r="B75" s="43" t="s">
        <v>595</v>
      </c>
      <c r="C75" s="44" t="s">
        <v>79</v>
      </c>
      <c r="D75" s="44" t="s">
        <v>348</v>
      </c>
      <c r="E75" s="44" t="s">
        <v>73</v>
      </c>
      <c r="F75" s="45">
        <v>1000</v>
      </c>
      <c r="G75" s="45">
        <v>0</v>
      </c>
      <c r="H75" s="46">
        <f t="shared" ref="H75:H138" si="2">G75/F75</f>
        <v>0</v>
      </c>
    </row>
    <row r="76" spans="1:8" ht="25.5" x14ac:dyDescent="0.2">
      <c r="A76" s="42">
        <f t="shared" ref="A76:A139" si="3">A75+1</f>
        <v>67</v>
      </c>
      <c r="B76" s="43" t="s">
        <v>333</v>
      </c>
      <c r="C76" s="44" t="s">
        <v>79</v>
      </c>
      <c r="D76" s="44" t="s">
        <v>348</v>
      </c>
      <c r="E76" s="44" t="s">
        <v>135</v>
      </c>
      <c r="F76" s="45">
        <v>1000</v>
      </c>
      <c r="G76" s="45">
        <v>0</v>
      </c>
      <c r="H76" s="46">
        <f t="shared" si="2"/>
        <v>0</v>
      </c>
    </row>
    <row r="77" spans="1:8" ht="25.5" x14ac:dyDescent="0.2">
      <c r="A77" s="42">
        <f t="shared" si="3"/>
        <v>68</v>
      </c>
      <c r="B77" s="43" t="s">
        <v>349</v>
      </c>
      <c r="C77" s="44" t="s">
        <v>79</v>
      </c>
      <c r="D77" s="44" t="s">
        <v>186</v>
      </c>
      <c r="E77" s="44" t="s">
        <v>73</v>
      </c>
      <c r="F77" s="45">
        <v>222000</v>
      </c>
      <c r="G77" s="45">
        <v>0</v>
      </c>
      <c r="H77" s="46">
        <f t="shared" si="2"/>
        <v>0</v>
      </c>
    </row>
    <row r="78" spans="1:8" ht="25.5" x14ac:dyDescent="0.2">
      <c r="A78" s="42">
        <f t="shared" si="3"/>
        <v>69</v>
      </c>
      <c r="B78" s="43" t="s">
        <v>333</v>
      </c>
      <c r="C78" s="44" t="s">
        <v>79</v>
      </c>
      <c r="D78" s="44" t="s">
        <v>186</v>
      </c>
      <c r="E78" s="44" t="s">
        <v>135</v>
      </c>
      <c r="F78" s="45">
        <v>222000</v>
      </c>
      <c r="G78" s="45">
        <v>0</v>
      </c>
      <c r="H78" s="46">
        <f t="shared" si="2"/>
        <v>0</v>
      </c>
    </row>
    <row r="79" spans="1:8" ht="25.5" x14ac:dyDescent="0.2">
      <c r="A79" s="42">
        <f t="shared" si="3"/>
        <v>70</v>
      </c>
      <c r="B79" s="43" t="s">
        <v>596</v>
      </c>
      <c r="C79" s="44" t="s">
        <v>79</v>
      </c>
      <c r="D79" s="44" t="s">
        <v>187</v>
      </c>
      <c r="E79" s="44" t="s">
        <v>73</v>
      </c>
      <c r="F79" s="45">
        <v>12094949.460000001</v>
      </c>
      <c r="G79" s="45">
        <v>8671142.0999999996</v>
      </c>
      <c r="H79" s="46">
        <f t="shared" si="2"/>
        <v>0.7169225575250977</v>
      </c>
    </row>
    <row r="80" spans="1:8" ht="25.5" x14ac:dyDescent="0.2">
      <c r="A80" s="42">
        <f t="shared" si="3"/>
        <v>71</v>
      </c>
      <c r="B80" s="43" t="s">
        <v>333</v>
      </c>
      <c r="C80" s="44" t="s">
        <v>79</v>
      </c>
      <c r="D80" s="44" t="s">
        <v>187</v>
      </c>
      <c r="E80" s="44" t="s">
        <v>135</v>
      </c>
      <c r="F80" s="45">
        <v>12094949.460000001</v>
      </c>
      <c r="G80" s="45">
        <v>8671142.0999999996</v>
      </c>
      <c r="H80" s="46">
        <f t="shared" si="2"/>
        <v>0.7169225575250977</v>
      </c>
    </row>
    <row r="81" spans="1:8" ht="25.5" x14ac:dyDescent="0.2">
      <c r="A81" s="42">
        <f t="shared" si="3"/>
        <v>72</v>
      </c>
      <c r="B81" s="43" t="s">
        <v>351</v>
      </c>
      <c r="C81" s="44" t="s">
        <v>79</v>
      </c>
      <c r="D81" s="44" t="s">
        <v>188</v>
      </c>
      <c r="E81" s="44" t="s">
        <v>73</v>
      </c>
      <c r="F81" s="45">
        <v>145000</v>
      </c>
      <c r="G81" s="45">
        <v>0</v>
      </c>
      <c r="H81" s="46">
        <f t="shared" si="2"/>
        <v>0</v>
      </c>
    </row>
    <row r="82" spans="1:8" ht="25.5" x14ac:dyDescent="0.2">
      <c r="A82" s="42">
        <f t="shared" si="3"/>
        <v>73</v>
      </c>
      <c r="B82" s="43" t="s">
        <v>333</v>
      </c>
      <c r="C82" s="44" t="s">
        <v>79</v>
      </c>
      <c r="D82" s="44" t="s">
        <v>188</v>
      </c>
      <c r="E82" s="44" t="s">
        <v>135</v>
      </c>
      <c r="F82" s="45">
        <v>145000</v>
      </c>
      <c r="G82" s="45">
        <v>0</v>
      </c>
      <c r="H82" s="46">
        <f t="shared" si="2"/>
        <v>0</v>
      </c>
    </row>
    <row r="83" spans="1:8" ht="25.5" x14ac:dyDescent="0.2">
      <c r="A83" s="42">
        <f t="shared" si="3"/>
        <v>74</v>
      </c>
      <c r="B83" s="43" t="s">
        <v>482</v>
      </c>
      <c r="C83" s="44" t="s">
        <v>79</v>
      </c>
      <c r="D83" s="44" t="s">
        <v>597</v>
      </c>
      <c r="E83" s="44" t="s">
        <v>73</v>
      </c>
      <c r="F83" s="45">
        <v>3046125</v>
      </c>
      <c r="G83" s="45">
        <v>696285.59</v>
      </c>
      <c r="H83" s="46">
        <f t="shared" si="2"/>
        <v>0.22858076736837785</v>
      </c>
    </row>
    <row r="84" spans="1:8" x14ac:dyDescent="0.2">
      <c r="A84" s="42">
        <f t="shared" si="3"/>
        <v>75</v>
      </c>
      <c r="B84" s="43" t="s">
        <v>340</v>
      </c>
      <c r="C84" s="44" t="s">
        <v>79</v>
      </c>
      <c r="D84" s="44" t="s">
        <v>597</v>
      </c>
      <c r="E84" s="44" t="s">
        <v>136</v>
      </c>
      <c r="F84" s="45">
        <v>2866400</v>
      </c>
      <c r="G84" s="45">
        <v>660421.59</v>
      </c>
      <c r="H84" s="46">
        <f t="shared" si="2"/>
        <v>0.23040105707507674</v>
      </c>
    </row>
    <row r="85" spans="1:8" ht="25.5" x14ac:dyDescent="0.2">
      <c r="A85" s="42">
        <f t="shared" si="3"/>
        <v>76</v>
      </c>
      <c r="B85" s="43" t="s">
        <v>333</v>
      </c>
      <c r="C85" s="44" t="s">
        <v>79</v>
      </c>
      <c r="D85" s="44" t="s">
        <v>597</v>
      </c>
      <c r="E85" s="44" t="s">
        <v>135</v>
      </c>
      <c r="F85" s="45">
        <v>179725</v>
      </c>
      <c r="G85" s="45">
        <v>35864</v>
      </c>
      <c r="H85" s="46">
        <f t="shared" si="2"/>
        <v>0.19954931144804564</v>
      </c>
    </row>
    <row r="86" spans="1:8" ht="25.5" x14ac:dyDescent="0.2">
      <c r="A86" s="42">
        <f t="shared" si="3"/>
        <v>77</v>
      </c>
      <c r="B86" s="43" t="s">
        <v>598</v>
      </c>
      <c r="C86" s="44" t="s">
        <v>79</v>
      </c>
      <c r="D86" s="44" t="s">
        <v>599</v>
      </c>
      <c r="E86" s="44" t="s">
        <v>73</v>
      </c>
      <c r="F86" s="45">
        <v>12912000</v>
      </c>
      <c r="G86" s="45">
        <v>0</v>
      </c>
      <c r="H86" s="46">
        <f t="shared" si="2"/>
        <v>0</v>
      </c>
    </row>
    <row r="87" spans="1:8" x14ac:dyDescent="0.2">
      <c r="A87" s="42">
        <f t="shared" si="3"/>
        <v>78</v>
      </c>
      <c r="B87" s="43" t="s">
        <v>350</v>
      </c>
      <c r="C87" s="44" t="s">
        <v>79</v>
      </c>
      <c r="D87" s="44" t="s">
        <v>599</v>
      </c>
      <c r="E87" s="44" t="s">
        <v>138</v>
      </c>
      <c r="F87" s="45">
        <v>12912000</v>
      </c>
      <c r="G87" s="45">
        <v>0</v>
      </c>
      <c r="H87" s="46">
        <f t="shared" si="2"/>
        <v>0</v>
      </c>
    </row>
    <row r="88" spans="1:8" ht="25.5" x14ac:dyDescent="0.2">
      <c r="A88" s="42">
        <f t="shared" si="3"/>
        <v>79</v>
      </c>
      <c r="B88" s="43" t="s">
        <v>600</v>
      </c>
      <c r="C88" s="44" t="s">
        <v>79</v>
      </c>
      <c r="D88" s="44" t="s">
        <v>375</v>
      </c>
      <c r="E88" s="44" t="s">
        <v>73</v>
      </c>
      <c r="F88" s="45">
        <v>1396766.67</v>
      </c>
      <c r="G88" s="45">
        <v>1396766.67</v>
      </c>
      <c r="H88" s="46">
        <f t="shared" si="2"/>
        <v>1</v>
      </c>
    </row>
    <row r="89" spans="1:8" ht="25.5" x14ac:dyDescent="0.2">
      <c r="A89" s="42">
        <f t="shared" si="3"/>
        <v>80</v>
      </c>
      <c r="B89" s="43" t="s">
        <v>333</v>
      </c>
      <c r="C89" s="44" t="s">
        <v>79</v>
      </c>
      <c r="D89" s="44" t="s">
        <v>375</v>
      </c>
      <c r="E89" s="44" t="s">
        <v>135</v>
      </c>
      <c r="F89" s="45">
        <v>1396766.67</v>
      </c>
      <c r="G89" s="45">
        <v>1396766.67</v>
      </c>
      <c r="H89" s="46">
        <f t="shared" si="2"/>
        <v>1</v>
      </c>
    </row>
    <row r="90" spans="1:8" ht="38.25" x14ac:dyDescent="0.2">
      <c r="A90" s="42">
        <f t="shared" si="3"/>
        <v>81</v>
      </c>
      <c r="B90" s="43" t="s">
        <v>601</v>
      </c>
      <c r="C90" s="44" t="s">
        <v>79</v>
      </c>
      <c r="D90" s="44" t="s">
        <v>189</v>
      </c>
      <c r="E90" s="44" t="s">
        <v>73</v>
      </c>
      <c r="F90" s="45">
        <v>115400</v>
      </c>
      <c r="G90" s="45">
        <v>13475.7</v>
      </c>
      <c r="H90" s="46">
        <f t="shared" si="2"/>
        <v>0.11677383015597921</v>
      </c>
    </row>
    <row r="91" spans="1:8" ht="25.5" x14ac:dyDescent="0.2">
      <c r="A91" s="42">
        <f t="shared" si="3"/>
        <v>82</v>
      </c>
      <c r="B91" s="43" t="s">
        <v>602</v>
      </c>
      <c r="C91" s="44" t="s">
        <v>79</v>
      </c>
      <c r="D91" s="44" t="s">
        <v>255</v>
      </c>
      <c r="E91" s="44" t="s">
        <v>73</v>
      </c>
      <c r="F91" s="45">
        <v>115400</v>
      </c>
      <c r="G91" s="45">
        <v>13475.7</v>
      </c>
      <c r="H91" s="46">
        <f t="shared" si="2"/>
        <v>0.11677383015597921</v>
      </c>
    </row>
    <row r="92" spans="1:8" ht="76.5" x14ac:dyDescent="0.2">
      <c r="A92" s="42">
        <f t="shared" si="3"/>
        <v>83</v>
      </c>
      <c r="B92" s="43" t="s">
        <v>603</v>
      </c>
      <c r="C92" s="44" t="s">
        <v>79</v>
      </c>
      <c r="D92" s="44" t="s">
        <v>604</v>
      </c>
      <c r="E92" s="44" t="s">
        <v>73</v>
      </c>
      <c r="F92" s="45">
        <v>200</v>
      </c>
      <c r="G92" s="45">
        <v>0</v>
      </c>
      <c r="H92" s="46">
        <f t="shared" si="2"/>
        <v>0</v>
      </c>
    </row>
    <row r="93" spans="1:8" ht="25.5" x14ac:dyDescent="0.2">
      <c r="A93" s="42">
        <f t="shared" si="3"/>
        <v>84</v>
      </c>
      <c r="B93" s="43" t="s">
        <v>333</v>
      </c>
      <c r="C93" s="44" t="s">
        <v>79</v>
      </c>
      <c r="D93" s="44" t="s">
        <v>604</v>
      </c>
      <c r="E93" s="44" t="s">
        <v>135</v>
      </c>
      <c r="F93" s="45">
        <v>200</v>
      </c>
      <c r="G93" s="45">
        <v>0</v>
      </c>
      <c r="H93" s="46">
        <f t="shared" si="2"/>
        <v>0</v>
      </c>
    </row>
    <row r="94" spans="1:8" ht="38.25" x14ac:dyDescent="0.2">
      <c r="A94" s="42">
        <f t="shared" si="3"/>
        <v>85</v>
      </c>
      <c r="B94" s="43" t="s">
        <v>605</v>
      </c>
      <c r="C94" s="44" t="s">
        <v>79</v>
      </c>
      <c r="D94" s="44" t="s">
        <v>606</v>
      </c>
      <c r="E94" s="44" t="s">
        <v>73</v>
      </c>
      <c r="F94" s="45">
        <v>115200</v>
      </c>
      <c r="G94" s="45">
        <v>13475.7</v>
      </c>
      <c r="H94" s="46">
        <f t="shared" si="2"/>
        <v>0.11697656250000001</v>
      </c>
    </row>
    <row r="95" spans="1:8" ht="25.5" x14ac:dyDescent="0.2">
      <c r="A95" s="42">
        <f t="shared" si="3"/>
        <v>86</v>
      </c>
      <c r="B95" s="43" t="s">
        <v>331</v>
      </c>
      <c r="C95" s="44" t="s">
        <v>79</v>
      </c>
      <c r="D95" s="44" t="s">
        <v>606</v>
      </c>
      <c r="E95" s="44" t="s">
        <v>134</v>
      </c>
      <c r="F95" s="45">
        <v>53903</v>
      </c>
      <c r="G95" s="45">
        <v>13475.7</v>
      </c>
      <c r="H95" s="46">
        <f t="shared" si="2"/>
        <v>0.24999907240784372</v>
      </c>
    </row>
    <row r="96" spans="1:8" ht="25.5" x14ac:dyDescent="0.2">
      <c r="A96" s="42">
        <f t="shared" si="3"/>
        <v>87</v>
      </c>
      <c r="B96" s="43" t="s">
        <v>333</v>
      </c>
      <c r="C96" s="44" t="s">
        <v>79</v>
      </c>
      <c r="D96" s="44" t="s">
        <v>606</v>
      </c>
      <c r="E96" s="44" t="s">
        <v>135</v>
      </c>
      <c r="F96" s="45">
        <v>61297</v>
      </c>
      <c r="G96" s="45">
        <v>0</v>
      </c>
      <c r="H96" s="46">
        <f t="shared" si="2"/>
        <v>0</v>
      </c>
    </row>
    <row r="97" spans="1:8" ht="38.25" x14ac:dyDescent="0.2">
      <c r="A97" s="42">
        <f t="shared" si="3"/>
        <v>88</v>
      </c>
      <c r="B97" s="43" t="s">
        <v>607</v>
      </c>
      <c r="C97" s="44" t="s">
        <v>79</v>
      </c>
      <c r="D97" s="44" t="s">
        <v>240</v>
      </c>
      <c r="E97" s="44" t="s">
        <v>73</v>
      </c>
      <c r="F97" s="45">
        <v>2393213</v>
      </c>
      <c r="G97" s="45">
        <v>318004.94</v>
      </c>
      <c r="H97" s="46">
        <f t="shared" si="2"/>
        <v>0.13287782575140616</v>
      </c>
    </row>
    <row r="98" spans="1:8" ht="63.75" x14ac:dyDescent="0.2">
      <c r="A98" s="42">
        <f t="shared" si="3"/>
        <v>89</v>
      </c>
      <c r="B98" s="43" t="s">
        <v>608</v>
      </c>
      <c r="C98" s="44" t="s">
        <v>79</v>
      </c>
      <c r="D98" s="44" t="s">
        <v>609</v>
      </c>
      <c r="E98" s="44" t="s">
        <v>73</v>
      </c>
      <c r="F98" s="45">
        <v>2393213</v>
      </c>
      <c r="G98" s="45">
        <v>318004.94</v>
      </c>
      <c r="H98" s="46">
        <f t="shared" si="2"/>
        <v>0.13287782575140616</v>
      </c>
    </row>
    <row r="99" spans="1:8" x14ac:dyDescent="0.2">
      <c r="A99" s="42">
        <f t="shared" si="3"/>
        <v>90</v>
      </c>
      <c r="B99" s="43" t="s">
        <v>340</v>
      </c>
      <c r="C99" s="44" t="s">
        <v>79</v>
      </c>
      <c r="D99" s="44" t="s">
        <v>609</v>
      </c>
      <c r="E99" s="44" t="s">
        <v>136</v>
      </c>
      <c r="F99" s="45">
        <v>2168213</v>
      </c>
      <c r="G99" s="45">
        <v>305034.94</v>
      </c>
      <c r="H99" s="46">
        <f t="shared" si="2"/>
        <v>0.1406849511556291</v>
      </c>
    </row>
    <row r="100" spans="1:8" ht="25.5" x14ac:dyDescent="0.2">
      <c r="A100" s="42">
        <f t="shared" si="3"/>
        <v>91</v>
      </c>
      <c r="B100" s="43" t="s">
        <v>333</v>
      </c>
      <c r="C100" s="44" t="s">
        <v>79</v>
      </c>
      <c r="D100" s="44" t="s">
        <v>609</v>
      </c>
      <c r="E100" s="44" t="s">
        <v>135</v>
      </c>
      <c r="F100" s="45">
        <v>225000</v>
      </c>
      <c r="G100" s="45">
        <v>12970</v>
      </c>
      <c r="H100" s="46">
        <f t="shared" si="2"/>
        <v>5.7644444444444443E-2</v>
      </c>
    </row>
    <row r="101" spans="1:8" ht="38.25" x14ac:dyDescent="0.2">
      <c r="A101" s="42">
        <f t="shared" si="3"/>
        <v>92</v>
      </c>
      <c r="B101" s="43" t="s">
        <v>610</v>
      </c>
      <c r="C101" s="44" t="s">
        <v>79</v>
      </c>
      <c r="D101" s="44" t="s">
        <v>611</v>
      </c>
      <c r="E101" s="44" t="s">
        <v>73</v>
      </c>
      <c r="F101" s="45">
        <v>70000</v>
      </c>
      <c r="G101" s="45">
        <v>0</v>
      </c>
      <c r="H101" s="46">
        <f t="shared" si="2"/>
        <v>0</v>
      </c>
    </row>
    <row r="102" spans="1:8" ht="89.25" x14ac:dyDescent="0.2">
      <c r="A102" s="42">
        <f t="shared" si="3"/>
        <v>93</v>
      </c>
      <c r="B102" s="43" t="s">
        <v>612</v>
      </c>
      <c r="C102" s="44" t="s">
        <v>79</v>
      </c>
      <c r="D102" s="44" t="s">
        <v>613</v>
      </c>
      <c r="E102" s="44" t="s">
        <v>73</v>
      </c>
      <c r="F102" s="45">
        <v>70000</v>
      </c>
      <c r="G102" s="45">
        <v>0</v>
      </c>
      <c r="H102" s="46">
        <f t="shared" si="2"/>
        <v>0</v>
      </c>
    </row>
    <row r="103" spans="1:8" ht="25.5" x14ac:dyDescent="0.2">
      <c r="A103" s="42">
        <f t="shared" si="3"/>
        <v>94</v>
      </c>
      <c r="B103" s="43" t="s">
        <v>333</v>
      </c>
      <c r="C103" s="44" t="s">
        <v>79</v>
      </c>
      <c r="D103" s="44" t="s">
        <v>613</v>
      </c>
      <c r="E103" s="44" t="s">
        <v>135</v>
      </c>
      <c r="F103" s="45">
        <v>70000</v>
      </c>
      <c r="G103" s="45">
        <v>0</v>
      </c>
      <c r="H103" s="46">
        <f t="shared" si="2"/>
        <v>0</v>
      </c>
    </row>
    <row r="104" spans="1:8" ht="25.5" x14ac:dyDescent="0.2">
      <c r="A104" s="42">
        <f t="shared" si="3"/>
        <v>95</v>
      </c>
      <c r="B104" s="43" t="s">
        <v>113</v>
      </c>
      <c r="C104" s="44" t="s">
        <v>80</v>
      </c>
      <c r="D104" s="44" t="s">
        <v>175</v>
      </c>
      <c r="E104" s="44" t="s">
        <v>73</v>
      </c>
      <c r="F104" s="45">
        <v>15527247</v>
      </c>
      <c r="G104" s="45">
        <v>2671172.61</v>
      </c>
      <c r="H104" s="46">
        <f t="shared" si="2"/>
        <v>0.17203130793243643</v>
      </c>
    </row>
    <row r="105" spans="1:8" x14ac:dyDescent="0.2">
      <c r="A105" s="42">
        <f t="shared" si="3"/>
        <v>96</v>
      </c>
      <c r="B105" s="43" t="s">
        <v>536</v>
      </c>
      <c r="C105" s="44" t="s">
        <v>81</v>
      </c>
      <c r="D105" s="44" t="s">
        <v>175</v>
      </c>
      <c r="E105" s="44" t="s">
        <v>73</v>
      </c>
      <c r="F105" s="45">
        <v>230000</v>
      </c>
      <c r="G105" s="45">
        <v>0</v>
      </c>
      <c r="H105" s="46">
        <f t="shared" si="2"/>
        <v>0</v>
      </c>
    </row>
    <row r="106" spans="1:8" ht="38.25" x14ac:dyDescent="0.2">
      <c r="A106" s="42">
        <f t="shared" si="3"/>
        <v>97</v>
      </c>
      <c r="B106" s="43" t="s">
        <v>601</v>
      </c>
      <c r="C106" s="44" t="s">
        <v>81</v>
      </c>
      <c r="D106" s="44" t="s">
        <v>189</v>
      </c>
      <c r="E106" s="44" t="s">
        <v>73</v>
      </c>
      <c r="F106" s="45">
        <v>230000</v>
      </c>
      <c r="G106" s="45">
        <v>0</v>
      </c>
      <c r="H106" s="46">
        <f t="shared" si="2"/>
        <v>0</v>
      </c>
    </row>
    <row r="107" spans="1:8" ht="51" x14ac:dyDescent="0.2">
      <c r="A107" s="42">
        <f t="shared" si="3"/>
        <v>98</v>
      </c>
      <c r="B107" s="43" t="s">
        <v>614</v>
      </c>
      <c r="C107" s="44" t="s">
        <v>81</v>
      </c>
      <c r="D107" s="44" t="s">
        <v>254</v>
      </c>
      <c r="E107" s="44" t="s">
        <v>73</v>
      </c>
      <c r="F107" s="45">
        <v>230000</v>
      </c>
      <c r="G107" s="45">
        <v>0</v>
      </c>
      <c r="H107" s="46">
        <f t="shared" si="2"/>
        <v>0</v>
      </c>
    </row>
    <row r="108" spans="1:8" ht="51" x14ac:dyDescent="0.2">
      <c r="A108" s="42">
        <f t="shared" si="3"/>
        <v>99</v>
      </c>
      <c r="B108" s="43" t="s">
        <v>615</v>
      </c>
      <c r="C108" s="44" t="s">
        <v>81</v>
      </c>
      <c r="D108" s="44" t="s">
        <v>190</v>
      </c>
      <c r="E108" s="44" t="s">
        <v>73</v>
      </c>
      <c r="F108" s="45">
        <v>100000</v>
      </c>
      <c r="G108" s="45">
        <v>0</v>
      </c>
      <c r="H108" s="46">
        <f t="shared" si="2"/>
        <v>0</v>
      </c>
    </row>
    <row r="109" spans="1:8" ht="25.5" x14ac:dyDescent="0.2">
      <c r="A109" s="42">
        <f t="shared" si="3"/>
        <v>100</v>
      </c>
      <c r="B109" s="43" t="s">
        <v>333</v>
      </c>
      <c r="C109" s="44" t="s">
        <v>81</v>
      </c>
      <c r="D109" s="44" t="s">
        <v>190</v>
      </c>
      <c r="E109" s="44" t="s">
        <v>135</v>
      </c>
      <c r="F109" s="45">
        <v>100000</v>
      </c>
      <c r="G109" s="45">
        <v>0</v>
      </c>
      <c r="H109" s="46">
        <f t="shared" si="2"/>
        <v>0</v>
      </c>
    </row>
    <row r="110" spans="1:8" ht="25.5" x14ac:dyDescent="0.2">
      <c r="A110" s="42">
        <f t="shared" si="3"/>
        <v>101</v>
      </c>
      <c r="B110" s="43" t="s">
        <v>354</v>
      </c>
      <c r="C110" s="44" t="s">
        <v>81</v>
      </c>
      <c r="D110" s="44" t="s">
        <v>191</v>
      </c>
      <c r="E110" s="44" t="s">
        <v>73</v>
      </c>
      <c r="F110" s="45">
        <v>50000</v>
      </c>
      <c r="G110" s="45">
        <v>0</v>
      </c>
      <c r="H110" s="46">
        <f t="shared" si="2"/>
        <v>0</v>
      </c>
    </row>
    <row r="111" spans="1:8" ht="25.5" x14ac:dyDescent="0.2">
      <c r="A111" s="42">
        <f t="shared" si="3"/>
        <v>102</v>
      </c>
      <c r="B111" s="43" t="s">
        <v>333</v>
      </c>
      <c r="C111" s="44" t="s">
        <v>81</v>
      </c>
      <c r="D111" s="44" t="s">
        <v>191</v>
      </c>
      <c r="E111" s="44" t="s">
        <v>135</v>
      </c>
      <c r="F111" s="45">
        <v>50000</v>
      </c>
      <c r="G111" s="45">
        <v>0</v>
      </c>
      <c r="H111" s="46">
        <f t="shared" si="2"/>
        <v>0</v>
      </c>
    </row>
    <row r="112" spans="1:8" ht="25.5" x14ac:dyDescent="0.2">
      <c r="A112" s="42">
        <f t="shared" si="3"/>
        <v>103</v>
      </c>
      <c r="B112" s="43" t="s">
        <v>358</v>
      </c>
      <c r="C112" s="44" t="s">
        <v>81</v>
      </c>
      <c r="D112" s="44" t="s">
        <v>359</v>
      </c>
      <c r="E112" s="44" t="s">
        <v>73</v>
      </c>
      <c r="F112" s="45">
        <v>50000</v>
      </c>
      <c r="G112" s="45">
        <v>0</v>
      </c>
      <c r="H112" s="46">
        <f t="shared" si="2"/>
        <v>0</v>
      </c>
    </row>
    <row r="113" spans="1:8" ht="25.5" x14ac:dyDescent="0.2">
      <c r="A113" s="42">
        <f t="shared" si="3"/>
        <v>104</v>
      </c>
      <c r="B113" s="43" t="s">
        <v>333</v>
      </c>
      <c r="C113" s="44" t="s">
        <v>81</v>
      </c>
      <c r="D113" s="44" t="s">
        <v>359</v>
      </c>
      <c r="E113" s="44" t="s">
        <v>135</v>
      </c>
      <c r="F113" s="45">
        <v>50000</v>
      </c>
      <c r="G113" s="45">
        <v>0</v>
      </c>
      <c r="H113" s="46">
        <f t="shared" si="2"/>
        <v>0</v>
      </c>
    </row>
    <row r="114" spans="1:8" x14ac:dyDescent="0.2">
      <c r="A114" s="42">
        <f t="shared" si="3"/>
        <v>105</v>
      </c>
      <c r="B114" s="43" t="s">
        <v>360</v>
      </c>
      <c r="C114" s="44" t="s">
        <v>81</v>
      </c>
      <c r="D114" s="44" t="s">
        <v>361</v>
      </c>
      <c r="E114" s="44" t="s">
        <v>73</v>
      </c>
      <c r="F114" s="45">
        <v>30000</v>
      </c>
      <c r="G114" s="45">
        <v>0</v>
      </c>
      <c r="H114" s="46">
        <f t="shared" si="2"/>
        <v>0</v>
      </c>
    </row>
    <row r="115" spans="1:8" ht="25.5" x14ac:dyDescent="0.2">
      <c r="A115" s="42">
        <f t="shared" si="3"/>
        <v>106</v>
      </c>
      <c r="B115" s="43" t="s">
        <v>333</v>
      </c>
      <c r="C115" s="44" t="s">
        <v>81</v>
      </c>
      <c r="D115" s="44" t="s">
        <v>361</v>
      </c>
      <c r="E115" s="44" t="s">
        <v>135</v>
      </c>
      <c r="F115" s="45">
        <v>30000</v>
      </c>
      <c r="G115" s="45">
        <v>0</v>
      </c>
      <c r="H115" s="46">
        <f t="shared" si="2"/>
        <v>0</v>
      </c>
    </row>
    <row r="116" spans="1:8" ht="25.5" x14ac:dyDescent="0.2">
      <c r="A116" s="42">
        <f t="shared" si="3"/>
        <v>107</v>
      </c>
      <c r="B116" s="43" t="s">
        <v>537</v>
      </c>
      <c r="C116" s="44" t="s">
        <v>364</v>
      </c>
      <c r="D116" s="44" t="s">
        <v>175</v>
      </c>
      <c r="E116" s="44" t="s">
        <v>73</v>
      </c>
      <c r="F116" s="45">
        <v>13598290</v>
      </c>
      <c r="G116" s="45">
        <v>2464334.0499999998</v>
      </c>
      <c r="H116" s="46">
        <f t="shared" si="2"/>
        <v>0.18122381931845841</v>
      </c>
    </row>
    <row r="117" spans="1:8" ht="38.25" x14ac:dyDescent="0.2">
      <c r="A117" s="42">
        <f t="shared" si="3"/>
        <v>108</v>
      </c>
      <c r="B117" s="43" t="s">
        <v>601</v>
      </c>
      <c r="C117" s="44" t="s">
        <v>364</v>
      </c>
      <c r="D117" s="44" t="s">
        <v>189</v>
      </c>
      <c r="E117" s="44" t="s">
        <v>73</v>
      </c>
      <c r="F117" s="45">
        <v>13598290</v>
      </c>
      <c r="G117" s="45">
        <v>2464334.0499999998</v>
      </c>
      <c r="H117" s="46">
        <f t="shared" si="2"/>
        <v>0.18122381931845841</v>
      </c>
    </row>
    <row r="118" spans="1:8" ht="51" x14ac:dyDescent="0.2">
      <c r="A118" s="42">
        <f t="shared" si="3"/>
        <v>109</v>
      </c>
      <c r="B118" s="43" t="s">
        <v>614</v>
      </c>
      <c r="C118" s="44" t="s">
        <v>364</v>
      </c>
      <c r="D118" s="44" t="s">
        <v>254</v>
      </c>
      <c r="E118" s="44" t="s">
        <v>73</v>
      </c>
      <c r="F118" s="45">
        <v>13598290</v>
      </c>
      <c r="G118" s="45">
        <v>2464334.0499999998</v>
      </c>
      <c r="H118" s="46">
        <f t="shared" si="2"/>
        <v>0.18122381931845841</v>
      </c>
    </row>
    <row r="119" spans="1:8" ht="25.5" x14ac:dyDescent="0.2">
      <c r="A119" s="42">
        <f t="shared" si="3"/>
        <v>110</v>
      </c>
      <c r="B119" s="43" t="s">
        <v>538</v>
      </c>
      <c r="C119" s="44" t="s">
        <v>364</v>
      </c>
      <c r="D119" s="44" t="s">
        <v>539</v>
      </c>
      <c r="E119" s="44" t="s">
        <v>73</v>
      </c>
      <c r="F119" s="45">
        <v>50000</v>
      </c>
      <c r="G119" s="45">
        <v>0</v>
      </c>
      <c r="H119" s="46">
        <f t="shared" si="2"/>
        <v>0</v>
      </c>
    </row>
    <row r="120" spans="1:8" ht="25.5" x14ac:dyDescent="0.2">
      <c r="A120" s="42">
        <f t="shared" si="3"/>
        <v>111</v>
      </c>
      <c r="B120" s="43" t="s">
        <v>333</v>
      </c>
      <c r="C120" s="44" t="s">
        <v>364</v>
      </c>
      <c r="D120" s="44" t="s">
        <v>539</v>
      </c>
      <c r="E120" s="44" t="s">
        <v>135</v>
      </c>
      <c r="F120" s="45">
        <v>50000</v>
      </c>
      <c r="G120" s="45">
        <v>0</v>
      </c>
      <c r="H120" s="46">
        <f t="shared" si="2"/>
        <v>0</v>
      </c>
    </row>
    <row r="121" spans="1:8" ht="51" x14ac:dyDescent="0.2">
      <c r="A121" s="42">
        <f t="shared" si="3"/>
        <v>112</v>
      </c>
      <c r="B121" s="43" t="s">
        <v>483</v>
      </c>
      <c r="C121" s="44" t="s">
        <v>364</v>
      </c>
      <c r="D121" s="44" t="s">
        <v>484</v>
      </c>
      <c r="E121" s="44" t="s">
        <v>73</v>
      </c>
      <c r="F121" s="45">
        <v>50000</v>
      </c>
      <c r="G121" s="45">
        <v>0</v>
      </c>
      <c r="H121" s="46">
        <f t="shared" si="2"/>
        <v>0</v>
      </c>
    </row>
    <row r="122" spans="1:8" ht="25.5" x14ac:dyDescent="0.2">
      <c r="A122" s="42">
        <f t="shared" si="3"/>
        <v>113</v>
      </c>
      <c r="B122" s="43" t="s">
        <v>333</v>
      </c>
      <c r="C122" s="44" t="s">
        <v>364</v>
      </c>
      <c r="D122" s="44" t="s">
        <v>484</v>
      </c>
      <c r="E122" s="44" t="s">
        <v>135</v>
      </c>
      <c r="F122" s="45">
        <v>50000</v>
      </c>
      <c r="G122" s="45">
        <v>0</v>
      </c>
      <c r="H122" s="46">
        <f t="shared" si="2"/>
        <v>0</v>
      </c>
    </row>
    <row r="123" spans="1:8" ht="38.25" x14ac:dyDescent="0.2">
      <c r="A123" s="42">
        <f t="shared" si="3"/>
        <v>114</v>
      </c>
      <c r="B123" s="43" t="s">
        <v>355</v>
      </c>
      <c r="C123" s="44" t="s">
        <v>364</v>
      </c>
      <c r="D123" s="44" t="s">
        <v>192</v>
      </c>
      <c r="E123" s="44" t="s">
        <v>73</v>
      </c>
      <c r="F123" s="45">
        <v>80000</v>
      </c>
      <c r="G123" s="45">
        <v>0</v>
      </c>
      <c r="H123" s="46">
        <f t="shared" si="2"/>
        <v>0</v>
      </c>
    </row>
    <row r="124" spans="1:8" ht="25.5" x14ac:dyDescent="0.2">
      <c r="A124" s="42">
        <f t="shared" si="3"/>
        <v>115</v>
      </c>
      <c r="B124" s="43" t="s">
        <v>333</v>
      </c>
      <c r="C124" s="44" t="s">
        <v>364</v>
      </c>
      <c r="D124" s="44" t="s">
        <v>192</v>
      </c>
      <c r="E124" s="44" t="s">
        <v>135</v>
      </c>
      <c r="F124" s="45">
        <v>80000</v>
      </c>
      <c r="G124" s="45">
        <v>0</v>
      </c>
      <c r="H124" s="46">
        <f t="shared" si="2"/>
        <v>0</v>
      </c>
    </row>
    <row r="125" spans="1:8" ht="63.75" x14ac:dyDescent="0.2">
      <c r="A125" s="42">
        <f t="shared" si="3"/>
        <v>116</v>
      </c>
      <c r="B125" s="43" t="s">
        <v>356</v>
      </c>
      <c r="C125" s="44" t="s">
        <v>364</v>
      </c>
      <c r="D125" s="44" t="s">
        <v>193</v>
      </c>
      <c r="E125" s="44" t="s">
        <v>73</v>
      </c>
      <c r="F125" s="45">
        <v>60000</v>
      </c>
      <c r="G125" s="45">
        <v>0</v>
      </c>
      <c r="H125" s="46">
        <f t="shared" si="2"/>
        <v>0</v>
      </c>
    </row>
    <row r="126" spans="1:8" ht="25.5" x14ac:dyDescent="0.2">
      <c r="A126" s="42">
        <f t="shared" si="3"/>
        <v>117</v>
      </c>
      <c r="B126" s="43" t="s">
        <v>333</v>
      </c>
      <c r="C126" s="44" t="s">
        <v>364</v>
      </c>
      <c r="D126" s="44" t="s">
        <v>193</v>
      </c>
      <c r="E126" s="44" t="s">
        <v>135</v>
      </c>
      <c r="F126" s="45">
        <v>60000</v>
      </c>
      <c r="G126" s="45">
        <v>0</v>
      </c>
      <c r="H126" s="46">
        <f t="shared" si="2"/>
        <v>0</v>
      </c>
    </row>
    <row r="127" spans="1:8" x14ac:dyDescent="0.2">
      <c r="A127" s="42">
        <f t="shared" si="3"/>
        <v>118</v>
      </c>
      <c r="B127" s="43" t="s">
        <v>357</v>
      </c>
      <c r="C127" s="44" t="s">
        <v>364</v>
      </c>
      <c r="D127" s="44" t="s">
        <v>319</v>
      </c>
      <c r="E127" s="44" t="s">
        <v>73</v>
      </c>
      <c r="F127" s="45">
        <v>60000</v>
      </c>
      <c r="G127" s="45">
        <v>0</v>
      </c>
      <c r="H127" s="46">
        <f t="shared" si="2"/>
        <v>0</v>
      </c>
    </row>
    <row r="128" spans="1:8" ht="25.5" x14ac:dyDescent="0.2">
      <c r="A128" s="42">
        <f t="shared" si="3"/>
        <v>119</v>
      </c>
      <c r="B128" s="43" t="s">
        <v>333</v>
      </c>
      <c r="C128" s="44" t="s">
        <v>364</v>
      </c>
      <c r="D128" s="44" t="s">
        <v>319</v>
      </c>
      <c r="E128" s="44" t="s">
        <v>135</v>
      </c>
      <c r="F128" s="45">
        <v>60000</v>
      </c>
      <c r="G128" s="45">
        <v>0</v>
      </c>
      <c r="H128" s="46">
        <f t="shared" si="2"/>
        <v>0</v>
      </c>
    </row>
    <row r="129" spans="1:8" ht="25.5" x14ac:dyDescent="0.2">
      <c r="A129" s="42">
        <f t="shared" si="3"/>
        <v>120</v>
      </c>
      <c r="B129" s="43" t="s">
        <v>362</v>
      </c>
      <c r="C129" s="44" t="s">
        <v>364</v>
      </c>
      <c r="D129" s="44" t="s">
        <v>194</v>
      </c>
      <c r="E129" s="44" t="s">
        <v>73</v>
      </c>
      <c r="F129" s="45">
        <v>171490</v>
      </c>
      <c r="G129" s="45">
        <v>0</v>
      </c>
      <c r="H129" s="46">
        <f t="shared" si="2"/>
        <v>0</v>
      </c>
    </row>
    <row r="130" spans="1:8" ht="25.5" x14ac:dyDescent="0.2">
      <c r="A130" s="42">
        <f t="shared" si="3"/>
        <v>121</v>
      </c>
      <c r="B130" s="43" t="s">
        <v>333</v>
      </c>
      <c r="C130" s="44" t="s">
        <v>364</v>
      </c>
      <c r="D130" s="44" t="s">
        <v>194</v>
      </c>
      <c r="E130" s="44" t="s">
        <v>135</v>
      </c>
      <c r="F130" s="45">
        <v>171490</v>
      </c>
      <c r="G130" s="45">
        <v>0</v>
      </c>
      <c r="H130" s="46">
        <f t="shared" si="2"/>
        <v>0</v>
      </c>
    </row>
    <row r="131" spans="1:8" x14ac:dyDescent="0.2">
      <c r="A131" s="42">
        <f t="shared" si="3"/>
        <v>122</v>
      </c>
      <c r="B131" s="43" t="s">
        <v>363</v>
      </c>
      <c r="C131" s="44" t="s">
        <v>364</v>
      </c>
      <c r="D131" s="44" t="s">
        <v>195</v>
      </c>
      <c r="E131" s="44" t="s">
        <v>73</v>
      </c>
      <c r="F131" s="45">
        <v>12976800</v>
      </c>
      <c r="G131" s="45">
        <v>2464334.0499999998</v>
      </c>
      <c r="H131" s="46">
        <f t="shared" si="2"/>
        <v>0.1899030616176561</v>
      </c>
    </row>
    <row r="132" spans="1:8" x14ac:dyDescent="0.2">
      <c r="A132" s="42">
        <f t="shared" si="3"/>
        <v>123</v>
      </c>
      <c r="B132" s="43" t="s">
        <v>340</v>
      </c>
      <c r="C132" s="44" t="s">
        <v>364</v>
      </c>
      <c r="D132" s="44" t="s">
        <v>195</v>
      </c>
      <c r="E132" s="44" t="s">
        <v>136</v>
      </c>
      <c r="F132" s="45">
        <v>10195729</v>
      </c>
      <c r="G132" s="45">
        <v>2161196.61</v>
      </c>
      <c r="H132" s="46">
        <f t="shared" si="2"/>
        <v>0.211970778156226</v>
      </c>
    </row>
    <row r="133" spans="1:8" ht="25.5" x14ac:dyDescent="0.2">
      <c r="A133" s="42">
        <f t="shared" si="3"/>
        <v>124</v>
      </c>
      <c r="B133" s="43" t="s">
        <v>333</v>
      </c>
      <c r="C133" s="44" t="s">
        <v>364</v>
      </c>
      <c r="D133" s="44" t="s">
        <v>195</v>
      </c>
      <c r="E133" s="44" t="s">
        <v>135</v>
      </c>
      <c r="F133" s="45">
        <v>2501532</v>
      </c>
      <c r="G133" s="45">
        <v>234348.44</v>
      </c>
      <c r="H133" s="46">
        <f t="shared" si="2"/>
        <v>9.3681967690199444E-2</v>
      </c>
    </row>
    <row r="134" spans="1:8" x14ac:dyDescent="0.2">
      <c r="A134" s="42">
        <f t="shared" si="3"/>
        <v>125</v>
      </c>
      <c r="B134" s="43" t="s">
        <v>336</v>
      </c>
      <c r="C134" s="44" t="s">
        <v>364</v>
      </c>
      <c r="D134" s="44" t="s">
        <v>195</v>
      </c>
      <c r="E134" s="44" t="s">
        <v>137</v>
      </c>
      <c r="F134" s="45">
        <v>279539</v>
      </c>
      <c r="G134" s="45">
        <v>68789</v>
      </c>
      <c r="H134" s="46">
        <f t="shared" si="2"/>
        <v>0.24608015339541173</v>
      </c>
    </row>
    <row r="135" spans="1:8" x14ac:dyDescent="0.2">
      <c r="A135" s="42">
        <f t="shared" si="3"/>
        <v>126</v>
      </c>
      <c r="B135" s="43" t="s">
        <v>616</v>
      </c>
      <c r="C135" s="44" t="s">
        <v>364</v>
      </c>
      <c r="D135" s="44" t="s">
        <v>617</v>
      </c>
      <c r="E135" s="44" t="s">
        <v>73</v>
      </c>
      <c r="F135" s="45">
        <v>150000</v>
      </c>
      <c r="G135" s="45">
        <v>0</v>
      </c>
      <c r="H135" s="46">
        <f t="shared" si="2"/>
        <v>0</v>
      </c>
    </row>
    <row r="136" spans="1:8" ht="25.5" x14ac:dyDescent="0.2">
      <c r="A136" s="42">
        <f t="shared" si="3"/>
        <v>127</v>
      </c>
      <c r="B136" s="43" t="s">
        <v>333</v>
      </c>
      <c r="C136" s="44" t="s">
        <v>364</v>
      </c>
      <c r="D136" s="44" t="s">
        <v>617</v>
      </c>
      <c r="E136" s="44" t="s">
        <v>135</v>
      </c>
      <c r="F136" s="45">
        <v>150000</v>
      </c>
      <c r="G136" s="45">
        <v>0</v>
      </c>
      <c r="H136" s="46">
        <f t="shared" si="2"/>
        <v>0</v>
      </c>
    </row>
    <row r="137" spans="1:8" ht="25.5" x14ac:dyDescent="0.2">
      <c r="A137" s="42">
        <f t="shared" si="3"/>
        <v>128</v>
      </c>
      <c r="B137" s="43" t="s">
        <v>114</v>
      </c>
      <c r="C137" s="44" t="s">
        <v>82</v>
      </c>
      <c r="D137" s="44" t="s">
        <v>175</v>
      </c>
      <c r="E137" s="44" t="s">
        <v>73</v>
      </c>
      <c r="F137" s="45">
        <v>1698957</v>
      </c>
      <c r="G137" s="45">
        <v>206838.56</v>
      </c>
      <c r="H137" s="46">
        <f t="shared" si="2"/>
        <v>0.12174443496804216</v>
      </c>
    </row>
    <row r="138" spans="1:8" ht="38.25" x14ac:dyDescent="0.2">
      <c r="A138" s="42">
        <f t="shared" si="3"/>
        <v>129</v>
      </c>
      <c r="B138" s="43" t="s">
        <v>601</v>
      </c>
      <c r="C138" s="44" t="s">
        <v>82</v>
      </c>
      <c r="D138" s="44" t="s">
        <v>189</v>
      </c>
      <c r="E138" s="44" t="s">
        <v>73</v>
      </c>
      <c r="F138" s="45">
        <v>1046300</v>
      </c>
      <c r="G138" s="45">
        <v>80390.63</v>
      </c>
      <c r="H138" s="46">
        <f t="shared" si="2"/>
        <v>7.6833250501768147E-2</v>
      </c>
    </row>
    <row r="139" spans="1:8" ht="25.5" x14ac:dyDescent="0.2">
      <c r="A139" s="42">
        <f t="shared" si="3"/>
        <v>130</v>
      </c>
      <c r="B139" s="43" t="s">
        <v>602</v>
      </c>
      <c r="C139" s="44" t="s">
        <v>82</v>
      </c>
      <c r="D139" s="44" t="s">
        <v>255</v>
      </c>
      <c r="E139" s="44" t="s">
        <v>73</v>
      </c>
      <c r="F139" s="45">
        <v>1046300</v>
      </c>
      <c r="G139" s="45">
        <v>80390.63</v>
      </c>
      <c r="H139" s="46">
        <f t="shared" ref="H139:H202" si="4">G139/F139</f>
        <v>7.6833250501768147E-2</v>
      </c>
    </row>
    <row r="140" spans="1:8" ht="76.5" x14ac:dyDescent="0.2">
      <c r="A140" s="42">
        <f t="shared" ref="A140:A203" si="5">A139+1</f>
        <v>131</v>
      </c>
      <c r="B140" s="43" t="s">
        <v>365</v>
      </c>
      <c r="C140" s="44" t="s">
        <v>82</v>
      </c>
      <c r="D140" s="44" t="s">
        <v>618</v>
      </c>
      <c r="E140" s="44" t="s">
        <v>73</v>
      </c>
      <c r="F140" s="45">
        <v>695000</v>
      </c>
      <c r="G140" s="45">
        <v>74720.63</v>
      </c>
      <c r="H140" s="46">
        <f t="shared" si="4"/>
        <v>0.10751169784172662</v>
      </c>
    </row>
    <row r="141" spans="1:8" x14ac:dyDescent="0.2">
      <c r="A141" s="42">
        <f t="shared" si="5"/>
        <v>132</v>
      </c>
      <c r="B141" s="43" t="s">
        <v>340</v>
      </c>
      <c r="C141" s="44" t="s">
        <v>82</v>
      </c>
      <c r="D141" s="44" t="s">
        <v>618</v>
      </c>
      <c r="E141" s="44" t="s">
        <v>136</v>
      </c>
      <c r="F141" s="45">
        <v>588357</v>
      </c>
      <c r="G141" s="45">
        <v>59720.63</v>
      </c>
      <c r="H141" s="46">
        <f t="shared" si="4"/>
        <v>0.10150406980795673</v>
      </c>
    </row>
    <row r="142" spans="1:8" ht="25.5" x14ac:dyDescent="0.2">
      <c r="A142" s="42">
        <f t="shared" si="5"/>
        <v>133</v>
      </c>
      <c r="B142" s="43" t="s">
        <v>333</v>
      </c>
      <c r="C142" s="44" t="s">
        <v>82</v>
      </c>
      <c r="D142" s="44" t="s">
        <v>618</v>
      </c>
      <c r="E142" s="44" t="s">
        <v>135</v>
      </c>
      <c r="F142" s="45">
        <v>106643</v>
      </c>
      <c r="G142" s="45">
        <v>15000</v>
      </c>
      <c r="H142" s="46">
        <f t="shared" si="4"/>
        <v>0.14065620809617133</v>
      </c>
    </row>
    <row r="143" spans="1:8" ht="76.5" x14ac:dyDescent="0.2">
      <c r="A143" s="42">
        <f t="shared" si="5"/>
        <v>134</v>
      </c>
      <c r="B143" s="43" t="s">
        <v>619</v>
      </c>
      <c r="C143" s="44" t="s">
        <v>82</v>
      </c>
      <c r="D143" s="44" t="s">
        <v>196</v>
      </c>
      <c r="E143" s="44" t="s">
        <v>73</v>
      </c>
      <c r="F143" s="45">
        <v>40000</v>
      </c>
      <c r="G143" s="45">
        <v>5670</v>
      </c>
      <c r="H143" s="46">
        <f t="shared" si="4"/>
        <v>0.14174999999999999</v>
      </c>
    </row>
    <row r="144" spans="1:8" ht="25.5" x14ac:dyDescent="0.2">
      <c r="A144" s="42">
        <f t="shared" si="5"/>
        <v>135</v>
      </c>
      <c r="B144" s="43" t="s">
        <v>333</v>
      </c>
      <c r="C144" s="44" t="s">
        <v>82</v>
      </c>
      <c r="D144" s="44" t="s">
        <v>196</v>
      </c>
      <c r="E144" s="44" t="s">
        <v>135</v>
      </c>
      <c r="F144" s="45">
        <v>40000</v>
      </c>
      <c r="G144" s="45">
        <v>5670</v>
      </c>
      <c r="H144" s="46">
        <f t="shared" si="4"/>
        <v>0.14174999999999999</v>
      </c>
    </row>
    <row r="145" spans="1:8" ht="89.25" x14ac:dyDescent="0.2">
      <c r="A145" s="42">
        <f t="shared" si="5"/>
        <v>136</v>
      </c>
      <c r="B145" s="43" t="s">
        <v>620</v>
      </c>
      <c r="C145" s="44" t="s">
        <v>82</v>
      </c>
      <c r="D145" s="44" t="s">
        <v>621</v>
      </c>
      <c r="E145" s="44" t="s">
        <v>73</v>
      </c>
      <c r="F145" s="45">
        <v>100300</v>
      </c>
      <c r="G145" s="45">
        <v>0</v>
      </c>
      <c r="H145" s="46">
        <f t="shared" si="4"/>
        <v>0</v>
      </c>
    </row>
    <row r="146" spans="1:8" ht="25.5" x14ac:dyDescent="0.2">
      <c r="A146" s="42">
        <f t="shared" si="5"/>
        <v>137</v>
      </c>
      <c r="B146" s="43" t="s">
        <v>333</v>
      </c>
      <c r="C146" s="44" t="s">
        <v>82</v>
      </c>
      <c r="D146" s="44" t="s">
        <v>621</v>
      </c>
      <c r="E146" s="44" t="s">
        <v>135</v>
      </c>
      <c r="F146" s="45">
        <v>100300</v>
      </c>
      <c r="G146" s="45">
        <v>0</v>
      </c>
      <c r="H146" s="46">
        <f t="shared" si="4"/>
        <v>0</v>
      </c>
    </row>
    <row r="147" spans="1:8" ht="89.25" x14ac:dyDescent="0.2">
      <c r="A147" s="42">
        <f t="shared" si="5"/>
        <v>138</v>
      </c>
      <c r="B147" s="43" t="s">
        <v>367</v>
      </c>
      <c r="C147" s="44" t="s">
        <v>82</v>
      </c>
      <c r="D147" s="44" t="s">
        <v>622</v>
      </c>
      <c r="E147" s="44" t="s">
        <v>73</v>
      </c>
      <c r="F147" s="45">
        <v>114000</v>
      </c>
      <c r="G147" s="45">
        <v>0</v>
      </c>
      <c r="H147" s="46">
        <f t="shared" si="4"/>
        <v>0</v>
      </c>
    </row>
    <row r="148" spans="1:8" ht="25.5" x14ac:dyDescent="0.2">
      <c r="A148" s="42">
        <f t="shared" si="5"/>
        <v>139</v>
      </c>
      <c r="B148" s="43" t="s">
        <v>333</v>
      </c>
      <c r="C148" s="44" t="s">
        <v>82</v>
      </c>
      <c r="D148" s="44" t="s">
        <v>622</v>
      </c>
      <c r="E148" s="44" t="s">
        <v>135</v>
      </c>
      <c r="F148" s="45">
        <v>114000</v>
      </c>
      <c r="G148" s="45">
        <v>0</v>
      </c>
      <c r="H148" s="46">
        <f t="shared" si="4"/>
        <v>0</v>
      </c>
    </row>
    <row r="149" spans="1:8" ht="63.75" x14ac:dyDescent="0.2">
      <c r="A149" s="42">
        <f t="shared" si="5"/>
        <v>140</v>
      </c>
      <c r="B149" s="43" t="s">
        <v>366</v>
      </c>
      <c r="C149" s="44" t="s">
        <v>82</v>
      </c>
      <c r="D149" s="44" t="s">
        <v>623</v>
      </c>
      <c r="E149" s="44" t="s">
        <v>73</v>
      </c>
      <c r="F149" s="45">
        <v>97000</v>
      </c>
      <c r="G149" s="45">
        <v>0</v>
      </c>
      <c r="H149" s="46">
        <f t="shared" si="4"/>
        <v>0</v>
      </c>
    </row>
    <row r="150" spans="1:8" ht="25.5" x14ac:dyDescent="0.2">
      <c r="A150" s="42">
        <f t="shared" si="5"/>
        <v>141</v>
      </c>
      <c r="B150" s="43" t="s">
        <v>333</v>
      </c>
      <c r="C150" s="44" t="s">
        <v>82</v>
      </c>
      <c r="D150" s="44" t="s">
        <v>623</v>
      </c>
      <c r="E150" s="44" t="s">
        <v>135</v>
      </c>
      <c r="F150" s="45">
        <v>97000</v>
      </c>
      <c r="G150" s="45">
        <v>0</v>
      </c>
      <c r="H150" s="46">
        <f t="shared" si="4"/>
        <v>0</v>
      </c>
    </row>
    <row r="151" spans="1:8" ht="51" x14ac:dyDescent="0.2">
      <c r="A151" s="42">
        <f t="shared" si="5"/>
        <v>142</v>
      </c>
      <c r="B151" s="43" t="s">
        <v>624</v>
      </c>
      <c r="C151" s="44" t="s">
        <v>82</v>
      </c>
      <c r="D151" s="44" t="s">
        <v>625</v>
      </c>
      <c r="E151" s="44" t="s">
        <v>73</v>
      </c>
      <c r="F151" s="45">
        <v>652657</v>
      </c>
      <c r="G151" s="45">
        <v>126447.93</v>
      </c>
      <c r="H151" s="46">
        <f t="shared" si="4"/>
        <v>0.19374331386930654</v>
      </c>
    </row>
    <row r="152" spans="1:8" ht="51" x14ac:dyDescent="0.2">
      <c r="A152" s="42">
        <f t="shared" si="5"/>
        <v>143</v>
      </c>
      <c r="B152" s="43" t="s">
        <v>626</v>
      </c>
      <c r="C152" s="44" t="s">
        <v>82</v>
      </c>
      <c r="D152" s="44" t="s">
        <v>627</v>
      </c>
      <c r="E152" s="44" t="s">
        <v>73</v>
      </c>
      <c r="F152" s="45">
        <v>552657</v>
      </c>
      <c r="G152" s="45">
        <v>122307.93</v>
      </c>
      <c r="H152" s="46">
        <f t="shared" si="4"/>
        <v>0.2213089312177354</v>
      </c>
    </row>
    <row r="153" spans="1:8" x14ac:dyDescent="0.2">
      <c r="A153" s="42">
        <f t="shared" si="5"/>
        <v>144</v>
      </c>
      <c r="B153" s="43" t="s">
        <v>340</v>
      </c>
      <c r="C153" s="44" t="s">
        <v>82</v>
      </c>
      <c r="D153" s="44" t="s">
        <v>627</v>
      </c>
      <c r="E153" s="44" t="s">
        <v>136</v>
      </c>
      <c r="F153" s="45">
        <v>552657</v>
      </c>
      <c r="G153" s="45">
        <v>122307.93</v>
      </c>
      <c r="H153" s="46">
        <f t="shared" si="4"/>
        <v>0.2213089312177354</v>
      </c>
    </row>
    <row r="154" spans="1:8" ht="38.25" x14ac:dyDescent="0.2">
      <c r="A154" s="42">
        <f t="shared" si="5"/>
        <v>145</v>
      </c>
      <c r="B154" s="43" t="s">
        <v>628</v>
      </c>
      <c r="C154" s="44" t="s">
        <v>82</v>
      </c>
      <c r="D154" s="44" t="s">
        <v>629</v>
      </c>
      <c r="E154" s="44" t="s">
        <v>73</v>
      </c>
      <c r="F154" s="45">
        <v>20000</v>
      </c>
      <c r="G154" s="45">
        <v>0</v>
      </c>
      <c r="H154" s="46">
        <f t="shared" si="4"/>
        <v>0</v>
      </c>
    </row>
    <row r="155" spans="1:8" ht="25.5" x14ac:dyDescent="0.2">
      <c r="A155" s="42">
        <f t="shared" si="5"/>
        <v>146</v>
      </c>
      <c r="B155" s="43" t="s">
        <v>333</v>
      </c>
      <c r="C155" s="44" t="s">
        <v>82</v>
      </c>
      <c r="D155" s="44" t="s">
        <v>629</v>
      </c>
      <c r="E155" s="44" t="s">
        <v>135</v>
      </c>
      <c r="F155" s="45">
        <v>20000</v>
      </c>
      <c r="G155" s="45">
        <v>0</v>
      </c>
      <c r="H155" s="46">
        <f t="shared" si="4"/>
        <v>0</v>
      </c>
    </row>
    <row r="156" spans="1:8" ht="38.25" x14ac:dyDescent="0.2">
      <c r="A156" s="42">
        <f t="shared" si="5"/>
        <v>147</v>
      </c>
      <c r="B156" s="43" t="s">
        <v>630</v>
      </c>
      <c r="C156" s="44" t="s">
        <v>82</v>
      </c>
      <c r="D156" s="44" t="s">
        <v>631</v>
      </c>
      <c r="E156" s="44" t="s">
        <v>73</v>
      </c>
      <c r="F156" s="45">
        <v>50000</v>
      </c>
      <c r="G156" s="45">
        <v>4140</v>
      </c>
      <c r="H156" s="46">
        <f t="shared" si="4"/>
        <v>8.2799999999999999E-2</v>
      </c>
    </row>
    <row r="157" spans="1:8" ht="25.5" x14ac:dyDescent="0.2">
      <c r="A157" s="42">
        <f t="shared" si="5"/>
        <v>148</v>
      </c>
      <c r="B157" s="43" t="s">
        <v>333</v>
      </c>
      <c r="C157" s="44" t="s">
        <v>82</v>
      </c>
      <c r="D157" s="44" t="s">
        <v>631</v>
      </c>
      <c r="E157" s="44" t="s">
        <v>135</v>
      </c>
      <c r="F157" s="45">
        <v>50000</v>
      </c>
      <c r="G157" s="45">
        <v>4140</v>
      </c>
      <c r="H157" s="46">
        <f t="shared" si="4"/>
        <v>8.2799999999999999E-2</v>
      </c>
    </row>
    <row r="158" spans="1:8" ht="25.5" x14ac:dyDescent="0.2">
      <c r="A158" s="42">
        <f t="shared" si="5"/>
        <v>149</v>
      </c>
      <c r="B158" s="43" t="s">
        <v>632</v>
      </c>
      <c r="C158" s="44" t="s">
        <v>82</v>
      </c>
      <c r="D158" s="44" t="s">
        <v>633</v>
      </c>
      <c r="E158" s="44" t="s">
        <v>73</v>
      </c>
      <c r="F158" s="45">
        <v>30000</v>
      </c>
      <c r="G158" s="45">
        <v>0</v>
      </c>
      <c r="H158" s="46">
        <f t="shared" si="4"/>
        <v>0</v>
      </c>
    </row>
    <row r="159" spans="1:8" ht="25.5" x14ac:dyDescent="0.2">
      <c r="A159" s="42">
        <f t="shared" si="5"/>
        <v>150</v>
      </c>
      <c r="B159" s="43" t="s">
        <v>333</v>
      </c>
      <c r="C159" s="44" t="s">
        <v>82</v>
      </c>
      <c r="D159" s="44" t="s">
        <v>633</v>
      </c>
      <c r="E159" s="44" t="s">
        <v>135</v>
      </c>
      <c r="F159" s="45">
        <v>30000</v>
      </c>
      <c r="G159" s="45">
        <v>0</v>
      </c>
      <c r="H159" s="46">
        <f t="shared" si="4"/>
        <v>0</v>
      </c>
    </row>
    <row r="160" spans="1:8" x14ac:dyDescent="0.2">
      <c r="A160" s="42">
        <f t="shared" si="5"/>
        <v>151</v>
      </c>
      <c r="B160" s="43" t="s">
        <v>115</v>
      </c>
      <c r="C160" s="44" t="s">
        <v>83</v>
      </c>
      <c r="D160" s="44" t="s">
        <v>175</v>
      </c>
      <c r="E160" s="44" t="s">
        <v>73</v>
      </c>
      <c r="F160" s="45">
        <v>17072198.440000001</v>
      </c>
      <c r="G160" s="45">
        <v>660496.06999999995</v>
      </c>
      <c r="H160" s="46">
        <f t="shared" si="4"/>
        <v>3.8688401632707349E-2</v>
      </c>
    </row>
    <row r="161" spans="1:8" x14ac:dyDescent="0.2">
      <c r="A161" s="42">
        <f t="shared" si="5"/>
        <v>152</v>
      </c>
      <c r="B161" s="43" t="s">
        <v>116</v>
      </c>
      <c r="C161" s="44" t="s">
        <v>84</v>
      </c>
      <c r="D161" s="44" t="s">
        <v>175</v>
      </c>
      <c r="E161" s="44" t="s">
        <v>73</v>
      </c>
      <c r="F161" s="45">
        <v>2635000</v>
      </c>
      <c r="G161" s="45">
        <v>156740</v>
      </c>
      <c r="H161" s="46">
        <f t="shared" si="4"/>
        <v>5.9483870967741936E-2</v>
      </c>
    </row>
    <row r="162" spans="1:8" ht="38.25" x14ac:dyDescent="0.2">
      <c r="A162" s="42">
        <f t="shared" si="5"/>
        <v>153</v>
      </c>
      <c r="B162" s="43" t="s">
        <v>634</v>
      </c>
      <c r="C162" s="44" t="s">
        <v>84</v>
      </c>
      <c r="D162" s="44" t="s">
        <v>197</v>
      </c>
      <c r="E162" s="44" t="s">
        <v>73</v>
      </c>
      <c r="F162" s="45">
        <v>1460000</v>
      </c>
      <c r="G162" s="45">
        <v>45300</v>
      </c>
      <c r="H162" s="46">
        <f t="shared" si="4"/>
        <v>3.1027397260273974E-2</v>
      </c>
    </row>
    <row r="163" spans="1:8" ht="38.25" x14ac:dyDescent="0.2">
      <c r="A163" s="42">
        <f t="shared" si="5"/>
        <v>154</v>
      </c>
      <c r="B163" s="43" t="s">
        <v>635</v>
      </c>
      <c r="C163" s="44" t="s">
        <v>84</v>
      </c>
      <c r="D163" s="44" t="s">
        <v>256</v>
      </c>
      <c r="E163" s="44" t="s">
        <v>73</v>
      </c>
      <c r="F163" s="45">
        <v>1460000</v>
      </c>
      <c r="G163" s="45">
        <v>45300</v>
      </c>
      <c r="H163" s="46">
        <f t="shared" si="4"/>
        <v>3.1027397260273974E-2</v>
      </c>
    </row>
    <row r="164" spans="1:8" ht="38.25" x14ac:dyDescent="0.2">
      <c r="A164" s="42">
        <f t="shared" si="5"/>
        <v>155</v>
      </c>
      <c r="B164" s="43" t="s">
        <v>636</v>
      </c>
      <c r="C164" s="44" t="s">
        <v>84</v>
      </c>
      <c r="D164" s="44" t="s">
        <v>637</v>
      </c>
      <c r="E164" s="44" t="s">
        <v>73</v>
      </c>
      <c r="F164" s="45">
        <v>100000</v>
      </c>
      <c r="G164" s="45">
        <v>0</v>
      </c>
      <c r="H164" s="46">
        <f t="shared" si="4"/>
        <v>0</v>
      </c>
    </row>
    <row r="165" spans="1:8" ht="25.5" x14ac:dyDescent="0.2">
      <c r="A165" s="42">
        <f t="shared" si="5"/>
        <v>156</v>
      </c>
      <c r="B165" s="43" t="s">
        <v>333</v>
      </c>
      <c r="C165" s="44" t="s">
        <v>84</v>
      </c>
      <c r="D165" s="44" t="s">
        <v>637</v>
      </c>
      <c r="E165" s="44" t="s">
        <v>135</v>
      </c>
      <c r="F165" s="45">
        <v>100000</v>
      </c>
      <c r="G165" s="45">
        <v>0</v>
      </c>
      <c r="H165" s="46">
        <f t="shared" si="4"/>
        <v>0</v>
      </c>
    </row>
    <row r="166" spans="1:8" ht="25.5" x14ac:dyDescent="0.2">
      <c r="A166" s="42">
        <f t="shared" si="5"/>
        <v>157</v>
      </c>
      <c r="B166" s="43" t="s">
        <v>567</v>
      </c>
      <c r="C166" s="44" t="s">
        <v>84</v>
      </c>
      <c r="D166" s="44" t="s">
        <v>568</v>
      </c>
      <c r="E166" s="44" t="s">
        <v>73</v>
      </c>
      <c r="F166" s="45">
        <v>200000</v>
      </c>
      <c r="G166" s="45">
        <v>0</v>
      </c>
      <c r="H166" s="46">
        <f t="shared" si="4"/>
        <v>0</v>
      </c>
    </row>
    <row r="167" spans="1:8" ht="38.25" x14ac:dyDescent="0.2">
      <c r="A167" s="42">
        <f t="shared" si="5"/>
        <v>158</v>
      </c>
      <c r="B167" s="43" t="s">
        <v>368</v>
      </c>
      <c r="C167" s="44" t="s">
        <v>84</v>
      </c>
      <c r="D167" s="44" t="s">
        <v>568</v>
      </c>
      <c r="E167" s="44" t="s">
        <v>140</v>
      </c>
      <c r="F167" s="45">
        <v>200000</v>
      </c>
      <c r="G167" s="45">
        <v>0</v>
      </c>
      <c r="H167" s="46">
        <f t="shared" si="4"/>
        <v>0</v>
      </c>
    </row>
    <row r="168" spans="1:8" ht="25.5" x14ac:dyDescent="0.2">
      <c r="A168" s="42">
        <f t="shared" si="5"/>
        <v>159</v>
      </c>
      <c r="B168" s="43" t="s">
        <v>638</v>
      </c>
      <c r="C168" s="44" t="s">
        <v>84</v>
      </c>
      <c r="D168" s="44" t="s">
        <v>198</v>
      </c>
      <c r="E168" s="44" t="s">
        <v>73</v>
      </c>
      <c r="F168" s="45">
        <v>500000</v>
      </c>
      <c r="G168" s="45">
        <v>45300</v>
      </c>
      <c r="H168" s="46">
        <f t="shared" si="4"/>
        <v>9.06E-2</v>
      </c>
    </row>
    <row r="169" spans="1:8" ht="38.25" x14ac:dyDescent="0.2">
      <c r="A169" s="42">
        <f t="shared" si="5"/>
        <v>160</v>
      </c>
      <c r="B169" s="43" t="s">
        <v>368</v>
      </c>
      <c r="C169" s="44" t="s">
        <v>84</v>
      </c>
      <c r="D169" s="44" t="s">
        <v>198</v>
      </c>
      <c r="E169" s="44" t="s">
        <v>140</v>
      </c>
      <c r="F169" s="45">
        <v>500000</v>
      </c>
      <c r="G169" s="45">
        <v>45300</v>
      </c>
      <c r="H169" s="46">
        <f t="shared" si="4"/>
        <v>9.06E-2</v>
      </c>
    </row>
    <row r="170" spans="1:8" ht="25.5" x14ac:dyDescent="0.2">
      <c r="A170" s="42">
        <f t="shared" si="5"/>
        <v>161</v>
      </c>
      <c r="B170" s="43" t="s">
        <v>371</v>
      </c>
      <c r="C170" s="44" t="s">
        <v>84</v>
      </c>
      <c r="D170" s="44" t="s">
        <v>199</v>
      </c>
      <c r="E170" s="44" t="s">
        <v>73</v>
      </c>
      <c r="F170" s="45">
        <v>300000</v>
      </c>
      <c r="G170" s="45">
        <v>0</v>
      </c>
      <c r="H170" s="46">
        <f t="shared" si="4"/>
        <v>0</v>
      </c>
    </row>
    <row r="171" spans="1:8" ht="38.25" x14ac:dyDescent="0.2">
      <c r="A171" s="42">
        <f t="shared" si="5"/>
        <v>162</v>
      </c>
      <c r="B171" s="43" t="s">
        <v>368</v>
      </c>
      <c r="C171" s="44" t="s">
        <v>84</v>
      </c>
      <c r="D171" s="44" t="s">
        <v>199</v>
      </c>
      <c r="E171" s="44" t="s">
        <v>140</v>
      </c>
      <c r="F171" s="45">
        <v>300000</v>
      </c>
      <c r="G171" s="45">
        <v>0</v>
      </c>
      <c r="H171" s="46">
        <f t="shared" si="4"/>
        <v>0</v>
      </c>
    </row>
    <row r="172" spans="1:8" ht="25.5" x14ac:dyDescent="0.2">
      <c r="A172" s="42">
        <f t="shared" si="5"/>
        <v>163</v>
      </c>
      <c r="B172" s="43" t="s">
        <v>369</v>
      </c>
      <c r="C172" s="44" t="s">
        <v>84</v>
      </c>
      <c r="D172" s="44" t="s">
        <v>200</v>
      </c>
      <c r="E172" s="44" t="s">
        <v>73</v>
      </c>
      <c r="F172" s="45">
        <v>130000</v>
      </c>
      <c r="G172" s="45">
        <v>0</v>
      </c>
      <c r="H172" s="46">
        <f t="shared" si="4"/>
        <v>0</v>
      </c>
    </row>
    <row r="173" spans="1:8" ht="25.5" x14ac:dyDescent="0.2">
      <c r="A173" s="42">
        <f t="shared" si="5"/>
        <v>164</v>
      </c>
      <c r="B173" s="43" t="s">
        <v>333</v>
      </c>
      <c r="C173" s="44" t="s">
        <v>84</v>
      </c>
      <c r="D173" s="44" t="s">
        <v>200</v>
      </c>
      <c r="E173" s="44" t="s">
        <v>135</v>
      </c>
      <c r="F173" s="45">
        <v>130000</v>
      </c>
      <c r="G173" s="45">
        <v>0</v>
      </c>
      <c r="H173" s="46">
        <f t="shared" si="4"/>
        <v>0</v>
      </c>
    </row>
    <row r="174" spans="1:8" ht="25.5" x14ac:dyDescent="0.2">
      <c r="A174" s="42">
        <f t="shared" si="5"/>
        <v>165</v>
      </c>
      <c r="B174" s="43" t="s">
        <v>370</v>
      </c>
      <c r="C174" s="44" t="s">
        <v>84</v>
      </c>
      <c r="D174" s="44" t="s">
        <v>201</v>
      </c>
      <c r="E174" s="44" t="s">
        <v>73</v>
      </c>
      <c r="F174" s="45">
        <v>130000</v>
      </c>
      <c r="G174" s="45">
        <v>0</v>
      </c>
      <c r="H174" s="46">
        <f t="shared" si="4"/>
        <v>0</v>
      </c>
    </row>
    <row r="175" spans="1:8" ht="25.5" x14ac:dyDescent="0.2">
      <c r="A175" s="42">
        <f t="shared" si="5"/>
        <v>166</v>
      </c>
      <c r="B175" s="43" t="s">
        <v>333</v>
      </c>
      <c r="C175" s="44" t="s">
        <v>84</v>
      </c>
      <c r="D175" s="44" t="s">
        <v>201</v>
      </c>
      <c r="E175" s="44" t="s">
        <v>135</v>
      </c>
      <c r="F175" s="45">
        <v>130000</v>
      </c>
      <c r="G175" s="45">
        <v>0</v>
      </c>
      <c r="H175" s="46">
        <f t="shared" si="4"/>
        <v>0</v>
      </c>
    </row>
    <row r="176" spans="1:8" ht="25.5" x14ac:dyDescent="0.2">
      <c r="A176" s="42">
        <f t="shared" si="5"/>
        <v>167</v>
      </c>
      <c r="B176" s="43" t="s">
        <v>639</v>
      </c>
      <c r="C176" s="44" t="s">
        <v>84</v>
      </c>
      <c r="D176" s="44" t="s">
        <v>640</v>
      </c>
      <c r="E176" s="44" t="s">
        <v>73</v>
      </c>
      <c r="F176" s="45">
        <v>100000</v>
      </c>
      <c r="G176" s="45">
        <v>0</v>
      </c>
      <c r="H176" s="46">
        <f t="shared" si="4"/>
        <v>0</v>
      </c>
    </row>
    <row r="177" spans="1:8" ht="25.5" x14ac:dyDescent="0.2">
      <c r="A177" s="42">
        <f t="shared" si="5"/>
        <v>168</v>
      </c>
      <c r="B177" s="43" t="s">
        <v>333</v>
      </c>
      <c r="C177" s="44" t="s">
        <v>84</v>
      </c>
      <c r="D177" s="44" t="s">
        <v>640</v>
      </c>
      <c r="E177" s="44" t="s">
        <v>135</v>
      </c>
      <c r="F177" s="45">
        <v>100000</v>
      </c>
      <c r="G177" s="45">
        <v>0</v>
      </c>
      <c r="H177" s="46">
        <f t="shared" si="4"/>
        <v>0</v>
      </c>
    </row>
    <row r="178" spans="1:8" x14ac:dyDescent="0.2">
      <c r="A178" s="42">
        <f t="shared" si="5"/>
        <v>169</v>
      </c>
      <c r="B178" s="43" t="s">
        <v>174</v>
      </c>
      <c r="C178" s="44" t="s">
        <v>84</v>
      </c>
      <c r="D178" s="44" t="s">
        <v>176</v>
      </c>
      <c r="E178" s="44" t="s">
        <v>73</v>
      </c>
      <c r="F178" s="45">
        <v>1175000</v>
      </c>
      <c r="G178" s="45">
        <v>111440</v>
      </c>
      <c r="H178" s="46">
        <f t="shared" si="4"/>
        <v>9.4842553191489362E-2</v>
      </c>
    </row>
    <row r="179" spans="1:8" ht="63.75" x14ac:dyDescent="0.2">
      <c r="A179" s="42">
        <f t="shared" si="5"/>
        <v>170</v>
      </c>
      <c r="B179" s="43" t="s">
        <v>518</v>
      </c>
      <c r="C179" s="44" t="s">
        <v>84</v>
      </c>
      <c r="D179" s="44" t="s">
        <v>202</v>
      </c>
      <c r="E179" s="44" t="s">
        <v>73</v>
      </c>
      <c r="F179" s="45">
        <v>653100</v>
      </c>
      <c r="G179" s="45">
        <v>111440</v>
      </c>
      <c r="H179" s="46">
        <f t="shared" si="4"/>
        <v>0.17063236870310824</v>
      </c>
    </row>
    <row r="180" spans="1:8" ht="25.5" x14ac:dyDescent="0.2">
      <c r="A180" s="42">
        <f t="shared" si="5"/>
        <v>171</v>
      </c>
      <c r="B180" s="43" t="s">
        <v>333</v>
      </c>
      <c r="C180" s="44" t="s">
        <v>84</v>
      </c>
      <c r="D180" s="44" t="s">
        <v>202</v>
      </c>
      <c r="E180" s="44" t="s">
        <v>135</v>
      </c>
      <c r="F180" s="45">
        <v>653100</v>
      </c>
      <c r="G180" s="45">
        <v>111440</v>
      </c>
      <c r="H180" s="46">
        <f t="shared" si="4"/>
        <v>0.17063236870310824</v>
      </c>
    </row>
    <row r="181" spans="1:8" ht="51" x14ac:dyDescent="0.2">
      <c r="A181" s="42">
        <f t="shared" si="5"/>
        <v>172</v>
      </c>
      <c r="B181" s="43" t="s">
        <v>641</v>
      </c>
      <c r="C181" s="44" t="s">
        <v>84</v>
      </c>
      <c r="D181" s="44" t="s">
        <v>642</v>
      </c>
      <c r="E181" s="44" t="s">
        <v>73</v>
      </c>
      <c r="F181" s="45">
        <v>521900</v>
      </c>
      <c r="G181" s="45">
        <v>0</v>
      </c>
      <c r="H181" s="46">
        <f t="shared" si="4"/>
        <v>0</v>
      </c>
    </row>
    <row r="182" spans="1:8" ht="25.5" x14ac:dyDescent="0.2">
      <c r="A182" s="42">
        <f t="shared" si="5"/>
        <v>173</v>
      </c>
      <c r="B182" s="43" t="s">
        <v>333</v>
      </c>
      <c r="C182" s="44" t="s">
        <v>84</v>
      </c>
      <c r="D182" s="44" t="s">
        <v>642</v>
      </c>
      <c r="E182" s="44" t="s">
        <v>135</v>
      </c>
      <c r="F182" s="45">
        <v>521900</v>
      </c>
      <c r="G182" s="45">
        <v>0</v>
      </c>
      <c r="H182" s="46">
        <f t="shared" si="4"/>
        <v>0</v>
      </c>
    </row>
    <row r="183" spans="1:8" x14ac:dyDescent="0.2">
      <c r="A183" s="42">
        <f t="shared" si="5"/>
        <v>174</v>
      </c>
      <c r="B183" s="43" t="s">
        <v>643</v>
      </c>
      <c r="C183" s="44" t="s">
        <v>85</v>
      </c>
      <c r="D183" s="44" t="s">
        <v>175</v>
      </c>
      <c r="E183" s="44" t="s">
        <v>73</v>
      </c>
      <c r="F183" s="45">
        <v>443000</v>
      </c>
      <c r="G183" s="45">
        <v>110731.12</v>
      </c>
      <c r="H183" s="46">
        <f t="shared" si="4"/>
        <v>0.24995738148984198</v>
      </c>
    </row>
    <row r="184" spans="1:8" ht="38.25" x14ac:dyDescent="0.2">
      <c r="A184" s="42">
        <f t="shared" si="5"/>
        <v>175</v>
      </c>
      <c r="B184" s="43" t="s">
        <v>601</v>
      </c>
      <c r="C184" s="44" t="s">
        <v>85</v>
      </c>
      <c r="D184" s="44" t="s">
        <v>189</v>
      </c>
      <c r="E184" s="44" t="s">
        <v>73</v>
      </c>
      <c r="F184" s="45">
        <v>443000</v>
      </c>
      <c r="G184" s="45">
        <v>110731.12</v>
      </c>
      <c r="H184" s="46">
        <f t="shared" si="4"/>
        <v>0.24995738148984198</v>
      </c>
    </row>
    <row r="185" spans="1:8" ht="51" x14ac:dyDescent="0.2">
      <c r="A185" s="42">
        <f t="shared" si="5"/>
        <v>176</v>
      </c>
      <c r="B185" s="43" t="s">
        <v>614</v>
      </c>
      <c r="C185" s="44" t="s">
        <v>85</v>
      </c>
      <c r="D185" s="44" t="s">
        <v>254</v>
      </c>
      <c r="E185" s="44" t="s">
        <v>73</v>
      </c>
      <c r="F185" s="45">
        <v>443000</v>
      </c>
      <c r="G185" s="45">
        <v>110731.12</v>
      </c>
      <c r="H185" s="46">
        <f t="shared" si="4"/>
        <v>0.24995738148984198</v>
      </c>
    </row>
    <row r="186" spans="1:8" ht="51" x14ac:dyDescent="0.2">
      <c r="A186" s="42">
        <f t="shared" si="5"/>
        <v>177</v>
      </c>
      <c r="B186" s="43" t="s">
        <v>644</v>
      </c>
      <c r="C186" s="44" t="s">
        <v>85</v>
      </c>
      <c r="D186" s="44" t="s">
        <v>203</v>
      </c>
      <c r="E186" s="44" t="s">
        <v>73</v>
      </c>
      <c r="F186" s="45">
        <v>443000</v>
      </c>
      <c r="G186" s="45">
        <v>110731.12</v>
      </c>
      <c r="H186" s="46">
        <f t="shared" si="4"/>
        <v>0.24995738148984198</v>
      </c>
    </row>
    <row r="187" spans="1:8" x14ac:dyDescent="0.2">
      <c r="A187" s="42">
        <f t="shared" si="5"/>
        <v>178</v>
      </c>
      <c r="B187" s="43" t="s">
        <v>340</v>
      </c>
      <c r="C187" s="44" t="s">
        <v>85</v>
      </c>
      <c r="D187" s="44" t="s">
        <v>203</v>
      </c>
      <c r="E187" s="44" t="s">
        <v>136</v>
      </c>
      <c r="F187" s="45">
        <v>272893</v>
      </c>
      <c r="G187" s="45">
        <v>79268.12</v>
      </c>
      <c r="H187" s="46">
        <f t="shared" si="4"/>
        <v>0.29047326241420629</v>
      </c>
    </row>
    <row r="188" spans="1:8" ht="25.5" x14ac:dyDescent="0.2">
      <c r="A188" s="42">
        <f t="shared" si="5"/>
        <v>179</v>
      </c>
      <c r="B188" s="43" t="s">
        <v>333</v>
      </c>
      <c r="C188" s="44" t="s">
        <v>85</v>
      </c>
      <c r="D188" s="44" t="s">
        <v>203</v>
      </c>
      <c r="E188" s="44" t="s">
        <v>135</v>
      </c>
      <c r="F188" s="45">
        <v>44260</v>
      </c>
      <c r="G188" s="45">
        <v>0</v>
      </c>
      <c r="H188" s="46">
        <f t="shared" si="4"/>
        <v>0</v>
      </c>
    </row>
    <row r="189" spans="1:8" x14ac:dyDescent="0.2">
      <c r="A189" s="42">
        <f t="shared" si="5"/>
        <v>180</v>
      </c>
      <c r="B189" s="43" t="s">
        <v>336</v>
      </c>
      <c r="C189" s="44" t="s">
        <v>85</v>
      </c>
      <c r="D189" s="44" t="s">
        <v>203</v>
      </c>
      <c r="E189" s="44" t="s">
        <v>137</v>
      </c>
      <c r="F189" s="45">
        <v>125847</v>
      </c>
      <c r="G189" s="45">
        <v>31463</v>
      </c>
      <c r="H189" s="46">
        <f t="shared" si="4"/>
        <v>0.25000993269605154</v>
      </c>
    </row>
    <row r="190" spans="1:8" x14ac:dyDescent="0.2">
      <c r="A190" s="42">
        <f t="shared" si="5"/>
        <v>181</v>
      </c>
      <c r="B190" s="43" t="s">
        <v>372</v>
      </c>
      <c r="C190" s="44" t="s">
        <v>373</v>
      </c>
      <c r="D190" s="44" t="s">
        <v>175</v>
      </c>
      <c r="E190" s="44" t="s">
        <v>73</v>
      </c>
      <c r="F190" s="45">
        <v>3509502</v>
      </c>
      <c r="G190" s="45">
        <v>361596.95</v>
      </c>
      <c r="H190" s="46">
        <f t="shared" si="4"/>
        <v>0.10303369252959536</v>
      </c>
    </row>
    <row r="191" spans="1:8" ht="38.25" x14ac:dyDescent="0.2">
      <c r="A191" s="42">
        <f t="shared" si="5"/>
        <v>182</v>
      </c>
      <c r="B191" s="43" t="s">
        <v>645</v>
      </c>
      <c r="C191" s="44" t="s">
        <v>373</v>
      </c>
      <c r="D191" s="44" t="s">
        <v>646</v>
      </c>
      <c r="E191" s="44" t="s">
        <v>73</v>
      </c>
      <c r="F191" s="45">
        <v>3509502</v>
      </c>
      <c r="G191" s="45">
        <v>361596.95</v>
      </c>
      <c r="H191" s="46">
        <f t="shared" si="4"/>
        <v>0.10303369252959536</v>
      </c>
    </row>
    <row r="192" spans="1:8" x14ac:dyDescent="0.2">
      <c r="A192" s="42">
        <f t="shared" si="5"/>
        <v>183</v>
      </c>
      <c r="B192" s="43" t="s">
        <v>647</v>
      </c>
      <c r="C192" s="44" t="s">
        <v>373</v>
      </c>
      <c r="D192" s="44" t="s">
        <v>648</v>
      </c>
      <c r="E192" s="44" t="s">
        <v>73</v>
      </c>
      <c r="F192" s="45">
        <v>100000</v>
      </c>
      <c r="G192" s="45">
        <v>0</v>
      </c>
      <c r="H192" s="46">
        <f t="shared" si="4"/>
        <v>0</v>
      </c>
    </row>
    <row r="193" spans="1:8" ht="25.5" x14ac:dyDescent="0.2">
      <c r="A193" s="42">
        <f t="shared" si="5"/>
        <v>184</v>
      </c>
      <c r="B193" s="43" t="s">
        <v>333</v>
      </c>
      <c r="C193" s="44" t="s">
        <v>373</v>
      </c>
      <c r="D193" s="44" t="s">
        <v>648</v>
      </c>
      <c r="E193" s="44" t="s">
        <v>135</v>
      </c>
      <c r="F193" s="45">
        <v>100000</v>
      </c>
      <c r="G193" s="45">
        <v>0</v>
      </c>
      <c r="H193" s="46">
        <f t="shared" si="4"/>
        <v>0</v>
      </c>
    </row>
    <row r="194" spans="1:8" ht="25.5" x14ac:dyDescent="0.2">
      <c r="A194" s="42">
        <f t="shared" si="5"/>
        <v>185</v>
      </c>
      <c r="B194" s="43" t="s">
        <v>649</v>
      </c>
      <c r="C194" s="44" t="s">
        <v>373</v>
      </c>
      <c r="D194" s="44" t="s">
        <v>650</v>
      </c>
      <c r="E194" s="44" t="s">
        <v>73</v>
      </c>
      <c r="F194" s="45">
        <v>100000</v>
      </c>
      <c r="G194" s="45">
        <v>0</v>
      </c>
      <c r="H194" s="46">
        <f t="shared" si="4"/>
        <v>0</v>
      </c>
    </row>
    <row r="195" spans="1:8" ht="25.5" x14ac:dyDescent="0.2">
      <c r="A195" s="42">
        <f t="shared" si="5"/>
        <v>186</v>
      </c>
      <c r="B195" s="43" t="s">
        <v>333</v>
      </c>
      <c r="C195" s="44" t="s">
        <v>373</v>
      </c>
      <c r="D195" s="44" t="s">
        <v>650</v>
      </c>
      <c r="E195" s="44" t="s">
        <v>135</v>
      </c>
      <c r="F195" s="45">
        <v>100000</v>
      </c>
      <c r="G195" s="45">
        <v>0</v>
      </c>
      <c r="H195" s="46">
        <f t="shared" si="4"/>
        <v>0</v>
      </c>
    </row>
    <row r="196" spans="1:8" ht="25.5" x14ac:dyDescent="0.2">
      <c r="A196" s="42">
        <f t="shared" si="5"/>
        <v>187</v>
      </c>
      <c r="B196" s="43" t="s">
        <v>651</v>
      </c>
      <c r="C196" s="44" t="s">
        <v>373</v>
      </c>
      <c r="D196" s="44" t="s">
        <v>652</v>
      </c>
      <c r="E196" s="44" t="s">
        <v>73</v>
      </c>
      <c r="F196" s="45">
        <v>78000</v>
      </c>
      <c r="G196" s="45">
        <v>0</v>
      </c>
      <c r="H196" s="46">
        <f t="shared" si="4"/>
        <v>0</v>
      </c>
    </row>
    <row r="197" spans="1:8" ht="25.5" x14ac:dyDescent="0.2">
      <c r="A197" s="42">
        <f t="shared" si="5"/>
        <v>188</v>
      </c>
      <c r="B197" s="43" t="s">
        <v>333</v>
      </c>
      <c r="C197" s="44" t="s">
        <v>373</v>
      </c>
      <c r="D197" s="44" t="s">
        <v>652</v>
      </c>
      <c r="E197" s="44" t="s">
        <v>135</v>
      </c>
      <c r="F197" s="45">
        <v>78000</v>
      </c>
      <c r="G197" s="45">
        <v>0</v>
      </c>
      <c r="H197" s="46">
        <f t="shared" si="4"/>
        <v>0</v>
      </c>
    </row>
    <row r="198" spans="1:8" ht="51" x14ac:dyDescent="0.2">
      <c r="A198" s="42">
        <f t="shared" si="5"/>
        <v>189</v>
      </c>
      <c r="B198" s="43" t="s">
        <v>653</v>
      </c>
      <c r="C198" s="44" t="s">
        <v>373</v>
      </c>
      <c r="D198" s="44" t="s">
        <v>654</v>
      </c>
      <c r="E198" s="44" t="s">
        <v>73</v>
      </c>
      <c r="F198" s="45">
        <v>70000</v>
      </c>
      <c r="G198" s="45">
        <v>0</v>
      </c>
      <c r="H198" s="46">
        <f t="shared" si="4"/>
        <v>0</v>
      </c>
    </row>
    <row r="199" spans="1:8" ht="25.5" x14ac:dyDescent="0.2">
      <c r="A199" s="42">
        <f t="shared" si="5"/>
        <v>190</v>
      </c>
      <c r="B199" s="43" t="s">
        <v>333</v>
      </c>
      <c r="C199" s="44" t="s">
        <v>373</v>
      </c>
      <c r="D199" s="44" t="s">
        <v>654</v>
      </c>
      <c r="E199" s="44" t="s">
        <v>135</v>
      </c>
      <c r="F199" s="45">
        <v>70000</v>
      </c>
      <c r="G199" s="45">
        <v>0</v>
      </c>
      <c r="H199" s="46">
        <f t="shared" si="4"/>
        <v>0</v>
      </c>
    </row>
    <row r="200" spans="1:8" ht="38.25" x14ac:dyDescent="0.2">
      <c r="A200" s="42">
        <f t="shared" si="5"/>
        <v>191</v>
      </c>
      <c r="B200" s="43" t="s">
        <v>374</v>
      </c>
      <c r="C200" s="44" t="s">
        <v>373</v>
      </c>
      <c r="D200" s="44" t="s">
        <v>655</v>
      </c>
      <c r="E200" s="44" t="s">
        <v>73</v>
      </c>
      <c r="F200" s="45">
        <v>2896314</v>
      </c>
      <c r="G200" s="45">
        <v>361596.95</v>
      </c>
      <c r="H200" s="46">
        <f t="shared" si="4"/>
        <v>0.12484728865723814</v>
      </c>
    </row>
    <row r="201" spans="1:8" x14ac:dyDescent="0.2">
      <c r="A201" s="42">
        <f t="shared" si="5"/>
        <v>192</v>
      </c>
      <c r="B201" s="43" t="s">
        <v>340</v>
      </c>
      <c r="C201" s="44" t="s">
        <v>373</v>
      </c>
      <c r="D201" s="44" t="s">
        <v>655</v>
      </c>
      <c r="E201" s="44" t="s">
        <v>136</v>
      </c>
      <c r="F201" s="45">
        <v>2685492</v>
      </c>
      <c r="G201" s="45">
        <v>310610.33</v>
      </c>
      <c r="H201" s="46">
        <f t="shared" si="4"/>
        <v>0.11566235535238981</v>
      </c>
    </row>
    <row r="202" spans="1:8" ht="25.5" x14ac:dyDescent="0.2">
      <c r="A202" s="42">
        <f t="shared" si="5"/>
        <v>193</v>
      </c>
      <c r="B202" s="43" t="s">
        <v>333</v>
      </c>
      <c r="C202" s="44" t="s">
        <v>373</v>
      </c>
      <c r="D202" s="44" t="s">
        <v>655</v>
      </c>
      <c r="E202" s="44" t="s">
        <v>135</v>
      </c>
      <c r="F202" s="45">
        <v>190622</v>
      </c>
      <c r="G202" s="45">
        <v>45680</v>
      </c>
      <c r="H202" s="46">
        <f t="shared" si="4"/>
        <v>0.23963655821468666</v>
      </c>
    </row>
    <row r="203" spans="1:8" x14ac:dyDescent="0.2">
      <c r="A203" s="42">
        <f t="shared" si="5"/>
        <v>194</v>
      </c>
      <c r="B203" s="43" t="s">
        <v>336</v>
      </c>
      <c r="C203" s="44" t="s">
        <v>373</v>
      </c>
      <c r="D203" s="44" t="s">
        <v>655</v>
      </c>
      <c r="E203" s="44" t="s">
        <v>137</v>
      </c>
      <c r="F203" s="45">
        <v>20200</v>
      </c>
      <c r="G203" s="45">
        <v>5306.62</v>
      </c>
      <c r="H203" s="46">
        <f t="shared" ref="H203:H266" si="6">G203/F203</f>
        <v>0.2627039603960396</v>
      </c>
    </row>
    <row r="204" spans="1:8" ht="51" x14ac:dyDescent="0.2">
      <c r="A204" s="42">
        <f t="shared" ref="A204:A267" si="7">A203+1</f>
        <v>195</v>
      </c>
      <c r="B204" s="43" t="s">
        <v>656</v>
      </c>
      <c r="C204" s="44" t="s">
        <v>373</v>
      </c>
      <c r="D204" s="44" t="s">
        <v>657</v>
      </c>
      <c r="E204" s="44" t="s">
        <v>73</v>
      </c>
      <c r="F204" s="45">
        <v>265188</v>
      </c>
      <c r="G204" s="45">
        <v>0</v>
      </c>
      <c r="H204" s="46">
        <f t="shared" si="6"/>
        <v>0</v>
      </c>
    </row>
    <row r="205" spans="1:8" ht="25.5" x14ac:dyDescent="0.2">
      <c r="A205" s="42">
        <f t="shared" si="7"/>
        <v>196</v>
      </c>
      <c r="B205" s="43" t="s">
        <v>333</v>
      </c>
      <c r="C205" s="44" t="s">
        <v>373</v>
      </c>
      <c r="D205" s="44" t="s">
        <v>657</v>
      </c>
      <c r="E205" s="44" t="s">
        <v>135</v>
      </c>
      <c r="F205" s="45">
        <v>265188</v>
      </c>
      <c r="G205" s="45">
        <v>0</v>
      </c>
      <c r="H205" s="46">
        <f t="shared" si="6"/>
        <v>0</v>
      </c>
    </row>
    <row r="206" spans="1:8" x14ac:dyDescent="0.2">
      <c r="A206" s="42">
        <f t="shared" si="7"/>
        <v>197</v>
      </c>
      <c r="B206" s="43" t="s">
        <v>658</v>
      </c>
      <c r="C206" s="44" t="s">
        <v>86</v>
      </c>
      <c r="D206" s="44" t="s">
        <v>175</v>
      </c>
      <c r="E206" s="44" t="s">
        <v>73</v>
      </c>
      <c r="F206" s="45">
        <v>9524696.4399999995</v>
      </c>
      <c r="G206" s="45">
        <v>31428</v>
      </c>
      <c r="H206" s="46">
        <f t="shared" si="6"/>
        <v>3.2996327177436009E-3</v>
      </c>
    </row>
    <row r="207" spans="1:8" ht="38.25" x14ac:dyDescent="0.2">
      <c r="A207" s="42">
        <f t="shared" si="7"/>
        <v>198</v>
      </c>
      <c r="B207" s="43" t="s">
        <v>634</v>
      </c>
      <c r="C207" s="44" t="s">
        <v>86</v>
      </c>
      <c r="D207" s="44" t="s">
        <v>197</v>
      </c>
      <c r="E207" s="44" t="s">
        <v>73</v>
      </c>
      <c r="F207" s="45">
        <v>9524696.4399999995</v>
      </c>
      <c r="G207" s="45">
        <v>31428</v>
      </c>
      <c r="H207" s="46">
        <f t="shared" si="6"/>
        <v>3.2996327177436009E-3</v>
      </c>
    </row>
    <row r="208" spans="1:8" x14ac:dyDescent="0.2">
      <c r="A208" s="42">
        <f t="shared" si="7"/>
        <v>199</v>
      </c>
      <c r="B208" s="43" t="s">
        <v>659</v>
      </c>
      <c r="C208" s="44" t="s">
        <v>86</v>
      </c>
      <c r="D208" s="44" t="s">
        <v>259</v>
      </c>
      <c r="E208" s="44" t="s">
        <v>73</v>
      </c>
      <c r="F208" s="45">
        <v>9524696.4399999995</v>
      </c>
      <c r="G208" s="45">
        <v>31428</v>
      </c>
      <c r="H208" s="46">
        <f t="shared" si="6"/>
        <v>3.2996327177436009E-3</v>
      </c>
    </row>
    <row r="209" spans="1:8" ht="25.5" x14ac:dyDescent="0.2">
      <c r="A209" s="42">
        <f t="shared" si="7"/>
        <v>200</v>
      </c>
      <c r="B209" s="43" t="s">
        <v>376</v>
      </c>
      <c r="C209" s="44" t="s">
        <v>86</v>
      </c>
      <c r="D209" s="44" t="s">
        <v>660</v>
      </c>
      <c r="E209" s="44" t="s">
        <v>73</v>
      </c>
      <c r="F209" s="45">
        <v>843000</v>
      </c>
      <c r="G209" s="45">
        <v>31428</v>
      </c>
      <c r="H209" s="46">
        <f t="shared" si="6"/>
        <v>3.7281138790035584E-2</v>
      </c>
    </row>
    <row r="210" spans="1:8" ht="25.5" x14ac:dyDescent="0.2">
      <c r="A210" s="42">
        <f t="shared" si="7"/>
        <v>201</v>
      </c>
      <c r="B210" s="43" t="s">
        <v>333</v>
      </c>
      <c r="C210" s="44" t="s">
        <v>86</v>
      </c>
      <c r="D210" s="44" t="s">
        <v>660</v>
      </c>
      <c r="E210" s="44" t="s">
        <v>135</v>
      </c>
      <c r="F210" s="45">
        <v>843000</v>
      </c>
      <c r="G210" s="45">
        <v>31428</v>
      </c>
      <c r="H210" s="46">
        <f t="shared" si="6"/>
        <v>3.7281138790035584E-2</v>
      </c>
    </row>
    <row r="211" spans="1:8" ht="25.5" x14ac:dyDescent="0.2">
      <c r="A211" s="42">
        <f t="shared" si="7"/>
        <v>202</v>
      </c>
      <c r="B211" s="43" t="s">
        <v>661</v>
      </c>
      <c r="C211" s="44" t="s">
        <v>86</v>
      </c>
      <c r="D211" s="44" t="s">
        <v>662</v>
      </c>
      <c r="E211" s="44" t="s">
        <v>73</v>
      </c>
      <c r="F211" s="45">
        <v>8681696.4399999995</v>
      </c>
      <c r="G211" s="45">
        <v>0</v>
      </c>
      <c r="H211" s="46">
        <f t="shared" si="6"/>
        <v>0</v>
      </c>
    </row>
    <row r="212" spans="1:8" ht="25.5" x14ac:dyDescent="0.2">
      <c r="A212" s="42">
        <f t="shared" si="7"/>
        <v>203</v>
      </c>
      <c r="B212" s="43" t="s">
        <v>333</v>
      </c>
      <c r="C212" s="44" t="s">
        <v>86</v>
      </c>
      <c r="D212" s="44" t="s">
        <v>662</v>
      </c>
      <c r="E212" s="44" t="s">
        <v>135</v>
      </c>
      <c r="F212" s="45">
        <v>8681696.4399999995</v>
      </c>
      <c r="G212" s="45">
        <v>0</v>
      </c>
      <c r="H212" s="46">
        <f t="shared" si="6"/>
        <v>0</v>
      </c>
    </row>
    <row r="213" spans="1:8" x14ac:dyDescent="0.2">
      <c r="A213" s="42">
        <f t="shared" si="7"/>
        <v>204</v>
      </c>
      <c r="B213" s="43" t="s">
        <v>117</v>
      </c>
      <c r="C213" s="44" t="s">
        <v>87</v>
      </c>
      <c r="D213" s="44" t="s">
        <v>175</v>
      </c>
      <c r="E213" s="44" t="s">
        <v>73</v>
      </c>
      <c r="F213" s="45">
        <v>960000</v>
      </c>
      <c r="G213" s="45">
        <v>0</v>
      </c>
      <c r="H213" s="46">
        <f t="shared" si="6"/>
        <v>0</v>
      </c>
    </row>
    <row r="214" spans="1:8" ht="38.25" x14ac:dyDescent="0.2">
      <c r="A214" s="42">
        <f t="shared" si="7"/>
        <v>205</v>
      </c>
      <c r="B214" s="43" t="s">
        <v>663</v>
      </c>
      <c r="C214" s="44" t="s">
        <v>87</v>
      </c>
      <c r="D214" s="44" t="s">
        <v>204</v>
      </c>
      <c r="E214" s="44" t="s">
        <v>73</v>
      </c>
      <c r="F214" s="45">
        <v>960000</v>
      </c>
      <c r="G214" s="45">
        <v>0</v>
      </c>
      <c r="H214" s="46">
        <f t="shared" si="6"/>
        <v>0</v>
      </c>
    </row>
    <row r="215" spans="1:8" ht="25.5" x14ac:dyDescent="0.2">
      <c r="A215" s="42">
        <f t="shared" si="7"/>
        <v>206</v>
      </c>
      <c r="B215" s="43" t="s">
        <v>664</v>
      </c>
      <c r="C215" s="44" t="s">
        <v>87</v>
      </c>
      <c r="D215" s="44" t="s">
        <v>258</v>
      </c>
      <c r="E215" s="44" t="s">
        <v>73</v>
      </c>
      <c r="F215" s="45">
        <v>960000</v>
      </c>
      <c r="G215" s="45">
        <v>0</v>
      </c>
      <c r="H215" s="46">
        <f t="shared" si="6"/>
        <v>0</v>
      </c>
    </row>
    <row r="216" spans="1:8" ht="25.5" x14ac:dyDescent="0.2">
      <c r="A216" s="42">
        <f t="shared" si="7"/>
        <v>207</v>
      </c>
      <c r="B216" s="43" t="s">
        <v>665</v>
      </c>
      <c r="C216" s="44" t="s">
        <v>87</v>
      </c>
      <c r="D216" s="44" t="s">
        <v>666</v>
      </c>
      <c r="E216" s="44" t="s">
        <v>73</v>
      </c>
      <c r="F216" s="45">
        <v>300000</v>
      </c>
      <c r="G216" s="45">
        <v>0</v>
      </c>
      <c r="H216" s="46">
        <f t="shared" si="6"/>
        <v>0</v>
      </c>
    </row>
    <row r="217" spans="1:8" ht="38.25" x14ac:dyDescent="0.2">
      <c r="A217" s="42">
        <f t="shared" si="7"/>
        <v>208</v>
      </c>
      <c r="B217" s="43" t="s">
        <v>368</v>
      </c>
      <c r="C217" s="44" t="s">
        <v>87</v>
      </c>
      <c r="D217" s="44" t="s">
        <v>666</v>
      </c>
      <c r="E217" s="44" t="s">
        <v>140</v>
      </c>
      <c r="F217" s="45">
        <v>300000</v>
      </c>
      <c r="G217" s="45">
        <v>0</v>
      </c>
      <c r="H217" s="46">
        <f t="shared" si="6"/>
        <v>0</v>
      </c>
    </row>
    <row r="218" spans="1:8" ht="51" x14ac:dyDescent="0.2">
      <c r="A218" s="42">
        <f t="shared" si="7"/>
        <v>209</v>
      </c>
      <c r="B218" s="43" t="s">
        <v>667</v>
      </c>
      <c r="C218" s="44" t="s">
        <v>87</v>
      </c>
      <c r="D218" s="44" t="s">
        <v>205</v>
      </c>
      <c r="E218" s="44" t="s">
        <v>73</v>
      </c>
      <c r="F218" s="45">
        <v>300000</v>
      </c>
      <c r="G218" s="45">
        <v>0</v>
      </c>
      <c r="H218" s="46">
        <f t="shared" si="6"/>
        <v>0</v>
      </c>
    </row>
    <row r="219" spans="1:8" ht="38.25" x14ac:dyDescent="0.2">
      <c r="A219" s="42">
        <f t="shared" si="7"/>
        <v>210</v>
      </c>
      <c r="B219" s="43" t="s">
        <v>368</v>
      </c>
      <c r="C219" s="44" t="s">
        <v>87</v>
      </c>
      <c r="D219" s="44" t="s">
        <v>205</v>
      </c>
      <c r="E219" s="44" t="s">
        <v>140</v>
      </c>
      <c r="F219" s="45">
        <v>300000</v>
      </c>
      <c r="G219" s="45">
        <v>0</v>
      </c>
      <c r="H219" s="46">
        <f t="shared" si="6"/>
        <v>0</v>
      </c>
    </row>
    <row r="220" spans="1:8" x14ac:dyDescent="0.2">
      <c r="A220" s="42">
        <f t="shared" si="7"/>
        <v>211</v>
      </c>
      <c r="B220" s="43" t="s">
        <v>668</v>
      </c>
      <c r="C220" s="44" t="s">
        <v>87</v>
      </c>
      <c r="D220" s="44" t="s">
        <v>485</v>
      </c>
      <c r="E220" s="44" t="s">
        <v>73</v>
      </c>
      <c r="F220" s="45">
        <v>150000</v>
      </c>
      <c r="G220" s="45">
        <v>0</v>
      </c>
      <c r="H220" s="46">
        <f t="shared" si="6"/>
        <v>0</v>
      </c>
    </row>
    <row r="221" spans="1:8" ht="25.5" x14ac:dyDescent="0.2">
      <c r="A221" s="42">
        <f t="shared" si="7"/>
        <v>212</v>
      </c>
      <c r="B221" s="43" t="s">
        <v>333</v>
      </c>
      <c r="C221" s="44" t="s">
        <v>87</v>
      </c>
      <c r="D221" s="44" t="s">
        <v>485</v>
      </c>
      <c r="E221" s="44" t="s">
        <v>135</v>
      </c>
      <c r="F221" s="45">
        <v>150000</v>
      </c>
      <c r="G221" s="45">
        <v>0</v>
      </c>
      <c r="H221" s="46">
        <f t="shared" si="6"/>
        <v>0</v>
      </c>
    </row>
    <row r="222" spans="1:8" ht="25.5" x14ac:dyDescent="0.2">
      <c r="A222" s="42">
        <f t="shared" si="7"/>
        <v>213</v>
      </c>
      <c r="B222" s="43" t="s">
        <v>669</v>
      </c>
      <c r="C222" s="44" t="s">
        <v>87</v>
      </c>
      <c r="D222" s="44" t="s">
        <v>670</v>
      </c>
      <c r="E222" s="44" t="s">
        <v>73</v>
      </c>
      <c r="F222" s="45">
        <v>90000</v>
      </c>
      <c r="G222" s="45">
        <v>0</v>
      </c>
      <c r="H222" s="46">
        <f t="shared" si="6"/>
        <v>0</v>
      </c>
    </row>
    <row r="223" spans="1:8" ht="25.5" x14ac:dyDescent="0.2">
      <c r="A223" s="42">
        <f t="shared" si="7"/>
        <v>214</v>
      </c>
      <c r="B223" s="43" t="s">
        <v>333</v>
      </c>
      <c r="C223" s="44" t="s">
        <v>87</v>
      </c>
      <c r="D223" s="44" t="s">
        <v>670</v>
      </c>
      <c r="E223" s="44" t="s">
        <v>135</v>
      </c>
      <c r="F223" s="45">
        <v>90000</v>
      </c>
      <c r="G223" s="45">
        <v>0</v>
      </c>
      <c r="H223" s="46">
        <f t="shared" si="6"/>
        <v>0</v>
      </c>
    </row>
    <row r="224" spans="1:8" ht="25.5" x14ac:dyDescent="0.2">
      <c r="A224" s="42">
        <f t="shared" si="7"/>
        <v>215</v>
      </c>
      <c r="B224" s="43" t="s">
        <v>540</v>
      </c>
      <c r="C224" s="44" t="s">
        <v>87</v>
      </c>
      <c r="D224" s="44" t="s">
        <v>671</v>
      </c>
      <c r="E224" s="44" t="s">
        <v>73</v>
      </c>
      <c r="F224" s="45">
        <v>120000</v>
      </c>
      <c r="G224" s="45">
        <v>0</v>
      </c>
      <c r="H224" s="46">
        <f t="shared" si="6"/>
        <v>0</v>
      </c>
    </row>
    <row r="225" spans="1:8" ht="25.5" x14ac:dyDescent="0.2">
      <c r="A225" s="42">
        <f t="shared" si="7"/>
        <v>216</v>
      </c>
      <c r="B225" s="43" t="s">
        <v>333</v>
      </c>
      <c r="C225" s="44" t="s">
        <v>87</v>
      </c>
      <c r="D225" s="44" t="s">
        <v>671</v>
      </c>
      <c r="E225" s="44" t="s">
        <v>135</v>
      </c>
      <c r="F225" s="45">
        <v>120000</v>
      </c>
      <c r="G225" s="45">
        <v>0</v>
      </c>
      <c r="H225" s="46">
        <f t="shared" si="6"/>
        <v>0</v>
      </c>
    </row>
    <row r="226" spans="1:8" x14ac:dyDescent="0.2">
      <c r="A226" s="42">
        <f t="shared" si="7"/>
        <v>217</v>
      </c>
      <c r="B226" s="43" t="s">
        <v>118</v>
      </c>
      <c r="C226" s="44" t="s">
        <v>88</v>
      </c>
      <c r="D226" s="44" t="s">
        <v>175</v>
      </c>
      <c r="E226" s="44" t="s">
        <v>73</v>
      </c>
      <c r="F226" s="45">
        <v>24066930</v>
      </c>
      <c r="G226" s="45">
        <v>1829281.24</v>
      </c>
      <c r="H226" s="46">
        <f t="shared" si="6"/>
        <v>7.6008084122071246E-2</v>
      </c>
    </row>
    <row r="227" spans="1:8" x14ac:dyDescent="0.2">
      <c r="A227" s="42">
        <f t="shared" si="7"/>
        <v>218</v>
      </c>
      <c r="B227" s="43" t="s">
        <v>119</v>
      </c>
      <c r="C227" s="44" t="s">
        <v>89</v>
      </c>
      <c r="D227" s="44" t="s">
        <v>175</v>
      </c>
      <c r="E227" s="44" t="s">
        <v>73</v>
      </c>
      <c r="F227" s="45">
        <v>10851200</v>
      </c>
      <c r="G227" s="45">
        <v>0</v>
      </c>
      <c r="H227" s="46">
        <f t="shared" si="6"/>
        <v>0</v>
      </c>
    </row>
    <row r="228" spans="1:8" ht="38.25" x14ac:dyDescent="0.2">
      <c r="A228" s="42">
        <f t="shared" si="7"/>
        <v>219</v>
      </c>
      <c r="B228" s="43" t="s">
        <v>634</v>
      </c>
      <c r="C228" s="44" t="s">
        <v>89</v>
      </c>
      <c r="D228" s="44" t="s">
        <v>197</v>
      </c>
      <c r="E228" s="44" t="s">
        <v>73</v>
      </c>
      <c r="F228" s="45">
        <v>10851200</v>
      </c>
      <c r="G228" s="45">
        <v>0</v>
      </c>
      <c r="H228" s="46">
        <f t="shared" si="6"/>
        <v>0</v>
      </c>
    </row>
    <row r="229" spans="1:8" x14ac:dyDescent="0.2">
      <c r="A229" s="42">
        <f t="shared" si="7"/>
        <v>220</v>
      </c>
      <c r="B229" s="43" t="s">
        <v>672</v>
      </c>
      <c r="C229" s="44" t="s">
        <v>89</v>
      </c>
      <c r="D229" s="44" t="s">
        <v>673</v>
      </c>
      <c r="E229" s="44" t="s">
        <v>73</v>
      </c>
      <c r="F229" s="45">
        <v>10851200</v>
      </c>
      <c r="G229" s="45">
        <v>0</v>
      </c>
      <c r="H229" s="46">
        <f t="shared" si="6"/>
        <v>0</v>
      </c>
    </row>
    <row r="230" spans="1:8" ht="63.75" x14ac:dyDescent="0.2">
      <c r="A230" s="42">
        <f t="shared" si="7"/>
        <v>221</v>
      </c>
      <c r="B230" s="43" t="s">
        <v>674</v>
      </c>
      <c r="C230" s="44" t="s">
        <v>89</v>
      </c>
      <c r="D230" s="44" t="s">
        <v>675</v>
      </c>
      <c r="E230" s="44" t="s">
        <v>73</v>
      </c>
      <c r="F230" s="45">
        <v>35000</v>
      </c>
      <c r="G230" s="45">
        <v>0</v>
      </c>
      <c r="H230" s="46">
        <f t="shared" si="6"/>
        <v>0</v>
      </c>
    </row>
    <row r="231" spans="1:8" ht="38.25" x14ac:dyDescent="0.2">
      <c r="A231" s="42">
        <f t="shared" si="7"/>
        <v>222</v>
      </c>
      <c r="B231" s="43" t="s">
        <v>368</v>
      </c>
      <c r="C231" s="44" t="s">
        <v>89</v>
      </c>
      <c r="D231" s="44" t="s">
        <v>675</v>
      </c>
      <c r="E231" s="44" t="s">
        <v>140</v>
      </c>
      <c r="F231" s="45">
        <v>35000</v>
      </c>
      <c r="G231" s="45">
        <v>0</v>
      </c>
      <c r="H231" s="46">
        <f t="shared" si="6"/>
        <v>0</v>
      </c>
    </row>
    <row r="232" spans="1:8" x14ac:dyDescent="0.2">
      <c r="A232" s="42">
        <f t="shared" si="7"/>
        <v>223</v>
      </c>
      <c r="B232" s="43" t="s">
        <v>377</v>
      </c>
      <c r="C232" s="44" t="s">
        <v>89</v>
      </c>
      <c r="D232" s="44" t="s">
        <v>676</v>
      </c>
      <c r="E232" s="44" t="s">
        <v>73</v>
      </c>
      <c r="F232" s="45">
        <v>10000000</v>
      </c>
      <c r="G232" s="45">
        <v>0</v>
      </c>
      <c r="H232" s="46">
        <f t="shared" si="6"/>
        <v>0</v>
      </c>
    </row>
    <row r="233" spans="1:8" x14ac:dyDescent="0.2">
      <c r="A233" s="42">
        <f t="shared" si="7"/>
        <v>224</v>
      </c>
      <c r="B233" s="43" t="s">
        <v>350</v>
      </c>
      <c r="C233" s="44" t="s">
        <v>89</v>
      </c>
      <c r="D233" s="44" t="s">
        <v>676</v>
      </c>
      <c r="E233" s="44" t="s">
        <v>138</v>
      </c>
      <c r="F233" s="45">
        <v>10000000</v>
      </c>
      <c r="G233" s="45">
        <v>0</v>
      </c>
      <c r="H233" s="46">
        <f t="shared" si="6"/>
        <v>0</v>
      </c>
    </row>
    <row r="234" spans="1:8" ht="25.5" x14ac:dyDescent="0.2">
      <c r="A234" s="42">
        <f t="shared" si="7"/>
        <v>225</v>
      </c>
      <c r="B234" s="43" t="s">
        <v>677</v>
      </c>
      <c r="C234" s="44" t="s">
        <v>89</v>
      </c>
      <c r="D234" s="44" t="s">
        <v>678</v>
      </c>
      <c r="E234" s="44" t="s">
        <v>73</v>
      </c>
      <c r="F234" s="45">
        <v>816200</v>
      </c>
      <c r="G234" s="45">
        <v>0</v>
      </c>
      <c r="H234" s="46">
        <f t="shared" si="6"/>
        <v>0</v>
      </c>
    </row>
    <row r="235" spans="1:8" x14ac:dyDescent="0.2">
      <c r="A235" s="42">
        <f t="shared" si="7"/>
        <v>226</v>
      </c>
      <c r="B235" s="43" t="s">
        <v>519</v>
      </c>
      <c r="C235" s="44" t="s">
        <v>89</v>
      </c>
      <c r="D235" s="44" t="s">
        <v>678</v>
      </c>
      <c r="E235" s="44" t="s">
        <v>520</v>
      </c>
      <c r="F235" s="45">
        <v>816200</v>
      </c>
      <c r="G235" s="45">
        <v>0</v>
      </c>
      <c r="H235" s="46">
        <f t="shared" si="6"/>
        <v>0</v>
      </c>
    </row>
    <row r="236" spans="1:8" x14ac:dyDescent="0.2">
      <c r="A236" s="42">
        <f t="shared" si="7"/>
        <v>227</v>
      </c>
      <c r="B236" s="43" t="s">
        <v>156</v>
      </c>
      <c r="C236" s="44" t="s">
        <v>157</v>
      </c>
      <c r="D236" s="44" t="s">
        <v>175</v>
      </c>
      <c r="E236" s="44" t="s">
        <v>73</v>
      </c>
      <c r="F236" s="45">
        <v>13215730</v>
      </c>
      <c r="G236" s="45">
        <v>1829281.24</v>
      </c>
      <c r="H236" s="46">
        <f t="shared" si="6"/>
        <v>0.13841696523763727</v>
      </c>
    </row>
    <row r="237" spans="1:8" ht="38.25" x14ac:dyDescent="0.2">
      <c r="A237" s="42">
        <f t="shared" si="7"/>
        <v>228</v>
      </c>
      <c r="B237" s="43" t="s">
        <v>634</v>
      </c>
      <c r="C237" s="44" t="s">
        <v>157</v>
      </c>
      <c r="D237" s="44" t="s">
        <v>197</v>
      </c>
      <c r="E237" s="44" t="s">
        <v>73</v>
      </c>
      <c r="F237" s="45">
        <v>13214730</v>
      </c>
      <c r="G237" s="45">
        <v>1829281.24</v>
      </c>
      <c r="H237" s="46">
        <f t="shared" si="6"/>
        <v>0.13842743968283877</v>
      </c>
    </row>
    <row r="238" spans="1:8" x14ac:dyDescent="0.2">
      <c r="A238" s="42">
        <f t="shared" si="7"/>
        <v>229</v>
      </c>
      <c r="B238" s="43" t="s">
        <v>672</v>
      </c>
      <c r="C238" s="44" t="s">
        <v>157</v>
      </c>
      <c r="D238" s="44" t="s">
        <v>673</v>
      </c>
      <c r="E238" s="44" t="s">
        <v>73</v>
      </c>
      <c r="F238" s="45">
        <v>1595030</v>
      </c>
      <c r="G238" s="45">
        <v>0</v>
      </c>
      <c r="H238" s="46">
        <f t="shared" si="6"/>
        <v>0</v>
      </c>
    </row>
    <row r="239" spans="1:8" ht="25.5" x14ac:dyDescent="0.2">
      <c r="A239" s="42">
        <f t="shared" si="7"/>
        <v>230</v>
      </c>
      <c r="B239" s="43" t="s">
        <v>679</v>
      </c>
      <c r="C239" s="44" t="s">
        <v>157</v>
      </c>
      <c r="D239" s="44" t="s">
        <v>680</v>
      </c>
      <c r="E239" s="44" t="s">
        <v>73</v>
      </c>
      <c r="F239" s="45">
        <v>1595030</v>
      </c>
      <c r="G239" s="45">
        <v>0</v>
      </c>
      <c r="H239" s="46">
        <f t="shared" si="6"/>
        <v>0</v>
      </c>
    </row>
    <row r="240" spans="1:8" x14ac:dyDescent="0.2">
      <c r="A240" s="42">
        <f t="shared" si="7"/>
        <v>231</v>
      </c>
      <c r="B240" s="43" t="s">
        <v>352</v>
      </c>
      <c r="C240" s="44" t="s">
        <v>157</v>
      </c>
      <c r="D240" s="44" t="s">
        <v>680</v>
      </c>
      <c r="E240" s="44" t="s">
        <v>141</v>
      </c>
      <c r="F240" s="45">
        <v>1595030</v>
      </c>
      <c r="G240" s="45">
        <v>0</v>
      </c>
      <c r="H240" s="46">
        <f t="shared" si="6"/>
        <v>0</v>
      </c>
    </row>
    <row r="241" spans="1:8" x14ac:dyDescent="0.2">
      <c r="A241" s="42">
        <f t="shared" si="7"/>
        <v>232</v>
      </c>
      <c r="B241" s="43" t="s">
        <v>681</v>
      </c>
      <c r="C241" s="44" t="s">
        <v>157</v>
      </c>
      <c r="D241" s="44" t="s">
        <v>257</v>
      </c>
      <c r="E241" s="44" t="s">
        <v>73</v>
      </c>
      <c r="F241" s="45">
        <v>11619700</v>
      </c>
      <c r="G241" s="45">
        <v>1829281.24</v>
      </c>
      <c r="H241" s="46">
        <f t="shared" si="6"/>
        <v>0.15742930024010948</v>
      </c>
    </row>
    <row r="242" spans="1:8" ht="51" x14ac:dyDescent="0.2">
      <c r="A242" s="42">
        <f t="shared" si="7"/>
        <v>233</v>
      </c>
      <c r="B242" s="43" t="s">
        <v>682</v>
      </c>
      <c r="C242" s="44" t="s">
        <v>157</v>
      </c>
      <c r="D242" s="44" t="s">
        <v>683</v>
      </c>
      <c r="E242" s="44" t="s">
        <v>73</v>
      </c>
      <c r="F242" s="45">
        <v>4500000</v>
      </c>
      <c r="G242" s="45">
        <v>1125000</v>
      </c>
      <c r="H242" s="46">
        <f t="shared" si="6"/>
        <v>0.25</v>
      </c>
    </row>
    <row r="243" spans="1:8" x14ac:dyDescent="0.2">
      <c r="A243" s="42">
        <f t="shared" si="7"/>
        <v>234</v>
      </c>
      <c r="B243" s="43" t="s">
        <v>352</v>
      </c>
      <c r="C243" s="44" t="s">
        <v>157</v>
      </c>
      <c r="D243" s="44" t="s">
        <v>683</v>
      </c>
      <c r="E243" s="44" t="s">
        <v>141</v>
      </c>
      <c r="F243" s="45">
        <v>4500000</v>
      </c>
      <c r="G243" s="45">
        <v>1125000</v>
      </c>
      <c r="H243" s="46">
        <f t="shared" si="6"/>
        <v>0.25</v>
      </c>
    </row>
    <row r="244" spans="1:8" ht="25.5" x14ac:dyDescent="0.2">
      <c r="A244" s="42">
        <f t="shared" si="7"/>
        <v>235</v>
      </c>
      <c r="B244" s="43" t="s">
        <v>463</v>
      </c>
      <c r="C244" s="44" t="s">
        <v>157</v>
      </c>
      <c r="D244" s="44" t="s">
        <v>684</v>
      </c>
      <c r="E244" s="44" t="s">
        <v>73</v>
      </c>
      <c r="F244" s="45">
        <v>7119700</v>
      </c>
      <c r="G244" s="45">
        <v>704281.24</v>
      </c>
      <c r="H244" s="46">
        <f t="shared" si="6"/>
        <v>9.892007247496383E-2</v>
      </c>
    </row>
    <row r="245" spans="1:8" ht="25.5" x14ac:dyDescent="0.2">
      <c r="A245" s="42">
        <f t="shared" si="7"/>
        <v>236</v>
      </c>
      <c r="B245" s="43" t="s">
        <v>333</v>
      </c>
      <c r="C245" s="44" t="s">
        <v>157</v>
      </c>
      <c r="D245" s="44" t="s">
        <v>684</v>
      </c>
      <c r="E245" s="44" t="s">
        <v>135</v>
      </c>
      <c r="F245" s="45">
        <v>7119700</v>
      </c>
      <c r="G245" s="45">
        <v>704281.24</v>
      </c>
      <c r="H245" s="46">
        <f t="shared" si="6"/>
        <v>9.892007247496383E-2</v>
      </c>
    </row>
    <row r="246" spans="1:8" x14ac:dyDescent="0.2">
      <c r="A246" s="42">
        <f t="shared" si="7"/>
        <v>237</v>
      </c>
      <c r="B246" s="43" t="s">
        <v>174</v>
      </c>
      <c r="C246" s="44" t="s">
        <v>157</v>
      </c>
      <c r="D246" s="44" t="s">
        <v>176</v>
      </c>
      <c r="E246" s="44" t="s">
        <v>73</v>
      </c>
      <c r="F246" s="45">
        <v>1000</v>
      </c>
      <c r="G246" s="45">
        <v>0</v>
      </c>
      <c r="H246" s="46">
        <f t="shared" si="6"/>
        <v>0</v>
      </c>
    </row>
    <row r="247" spans="1:8" ht="51" x14ac:dyDescent="0.2">
      <c r="A247" s="42">
        <f t="shared" si="7"/>
        <v>238</v>
      </c>
      <c r="B247" s="43" t="s">
        <v>464</v>
      </c>
      <c r="C247" s="44" t="s">
        <v>157</v>
      </c>
      <c r="D247" s="44" t="s">
        <v>685</v>
      </c>
      <c r="E247" s="44" t="s">
        <v>73</v>
      </c>
      <c r="F247" s="45">
        <v>1000</v>
      </c>
      <c r="G247" s="45">
        <v>0</v>
      </c>
      <c r="H247" s="46">
        <f t="shared" si="6"/>
        <v>0</v>
      </c>
    </row>
    <row r="248" spans="1:8" ht="25.5" x14ac:dyDescent="0.2">
      <c r="A248" s="42">
        <f t="shared" si="7"/>
        <v>239</v>
      </c>
      <c r="B248" s="43" t="s">
        <v>333</v>
      </c>
      <c r="C248" s="44" t="s">
        <v>157</v>
      </c>
      <c r="D248" s="44" t="s">
        <v>685</v>
      </c>
      <c r="E248" s="44" t="s">
        <v>135</v>
      </c>
      <c r="F248" s="45">
        <v>1000</v>
      </c>
      <c r="G248" s="45">
        <v>0</v>
      </c>
      <c r="H248" s="46">
        <f t="shared" si="6"/>
        <v>0</v>
      </c>
    </row>
    <row r="249" spans="1:8" x14ac:dyDescent="0.2">
      <c r="A249" s="42">
        <f t="shared" si="7"/>
        <v>240</v>
      </c>
      <c r="B249" s="43" t="s">
        <v>378</v>
      </c>
      <c r="C249" s="44" t="s">
        <v>379</v>
      </c>
      <c r="D249" s="44" t="s">
        <v>175</v>
      </c>
      <c r="E249" s="44" t="s">
        <v>73</v>
      </c>
      <c r="F249" s="45">
        <v>1883350</v>
      </c>
      <c r="G249" s="45">
        <v>0</v>
      </c>
      <c r="H249" s="46">
        <f t="shared" si="6"/>
        <v>0</v>
      </c>
    </row>
    <row r="250" spans="1:8" x14ac:dyDescent="0.2">
      <c r="A250" s="42">
        <f t="shared" si="7"/>
        <v>241</v>
      </c>
      <c r="B250" s="43" t="s">
        <v>380</v>
      </c>
      <c r="C250" s="44" t="s">
        <v>381</v>
      </c>
      <c r="D250" s="44" t="s">
        <v>175</v>
      </c>
      <c r="E250" s="44" t="s">
        <v>73</v>
      </c>
      <c r="F250" s="45">
        <v>1883350</v>
      </c>
      <c r="G250" s="45">
        <v>0</v>
      </c>
      <c r="H250" s="46">
        <f t="shared" si="6"/>
        <v>0</v>
      </c>
    </row>
    <row r="251" spans="1:8" ht="38.25" x14ac:dyDescent="0.2">
      <c r="A251" s="42">
        <f t="shared" si="7"/>
        <v>242</v>
      </c>
      <c r="B251" s="43" t="s">
        <v>634</v>
      </c>
      <c r="C251" s="44" t="s">
        <v>381</v>
      </c>
      <c r="D251" s="44" t="s">
        <v>197</v>
      </c>
      <c r="E251" s="44" t="s">
        <v>73</v>
      </c>
      <c r="F251" s="45">
        <v>1883350</v>
      </c>
      <c r="G251" s="45">
        <v>0</v>
      </c>
      <c r="H251" s="46">
        <f t="shared" si="6"/>
        <v>0</v>
      </c>
    </row>
    <row r="252" spans="1:8" x14ac:dyDescent="0.2">
      <c r="A252" s="42">
        <f t="shared" si="7"/>
        <v>243</v>
      </c>
      <c r="B252" s="43" t="s">
        <v>681</v>
      </c>
      <c r="C252" s="44" t="s">
        <v>381</v>
      </c>
      <c r="D252" s="44" t="s">
        <v>257</v>
      </c>
      <c r="E252" s="44" t="s">
        <v>73</v>
      </c>
      <c r="F252" s="45">
        <v>1883350</v>
      </c>
      <c r="G252" s="45">
        <v>0</v>
      </c>
      <c r="H252" s="46">
        <f t="shared" si="6"/>
        <v>0</v>
      </c>
    </row>
    <row r="253" spans="1:8" ht="25.5" x14ac:dyDescent="0.2">
      <c r="A253" s="42">
        <f t="shared" si="7"/>
        <v>244</v>
      </c>
      <c r="B253" s="43" t="s">
        <v>382</v>
      </c>
      <c r="C253" s="44" t="s">
        <v>381</v>
      </c>
      <c r="D253" s="44" t="s">
        <v>686</v>
      </c>
      <c r="E253" s="44" t="s">
        <v>73</v>
      </c>
      <c r="F253" s="45">
        <v>300000</v>
      </c>
      <c r="G253" s="45">
        <v>0</v>
      </c>
      <c r="H253" s="46">
        <f t="shared" si="6"/>
        <v>0</v>
      </c>
    </row>
    <row r="254" spans="1:8" ht="25.5" x14ac:dyDescent="0.2">
      <c r="A254" s="42">
        <f t="shared" si="7"/>
        <v>245</v>
      </c>
      <c r="B254" s="43" t="s">
        <v>333</v>
      </c>
      <c r="C254" s="44" t="s">
        <v>381</v>
      </c>
      <c r="D254" s="44" t="s">
        <v>686</v>
      </c>
      <c r="E254" s="44" t="s">
        <v>135</v>
      </c>
      <c r="F254" s="45">
        <v>300000</v>
      </c>
      <c r="G254" s="45">
        <v>0</v>
      </c>
      <c r="H254" s="46">
        <f t="shared" si="6"/>
        <v>0</v>
      </c>
    </row>
    <row r="255" spans="1:8" ht="25.5" x14ac:dyDescent="0.2">
      <c r="A255" s="42">
        <f t="shared" si="7"/>
        <v>246</v>
      </c>
      <c r="B255" s="43" t="s">
        <v>687</v>
      </c>
      <c r="C255" s="44" t="s">
        <v>381</v>
      </c>
      <c r="D255" s="44" t="s">
        <v>688</v>
      </c>
      <c r="E255" s="44" t="s">
        <v>73</v>
      </c>
      <c r="F255" s="45">
        <v>1583350</v>
      </c>
      <c r="G255" s="45">
        <v>0</v>
      </c>
      <c r="H255" s="46">
        <f t="shared" si="6"/>
        <v>0</v>
      </c>
    </row>
    <row r="256" spans="1:8" ht="25.5" x14ac:dyDescent="0.2">
      <c r="A256" s="42">
        <f t="shared" si="7"/>
        <v>247</v>
      </c>
      <c r="B256" s="43" t="s">
        <v>333</v>
      </c>
      <c r="C256" s="44" t="s">
        <v>381</v>
      </c>
      <c r="D256" s="44" t="s">
        <v>688</v>
      </c>
      <c r="E256" s="44" t="s">
        <v>135</v>
      </c>
      <c r="F256" s="45">
        <v>1583350</v>
      </c>
      <c r="G256" s="45">
        <v>0</v>
      </c>
      <c r="H256" s="46">
        <f t="shared" si="6"/>
        <v>0</v>
      </c>
    </row>
    <row r="257" spans="1:8" x14ac:dyDescent="0.2">
      <c r="A257" s="42">
        <f t="shared" si="7"/>
        <v>248</v>
      </c>
      <c r="B257" s="43" t="s">
        <v>120</v>
      </c>
      <c r="C257" s="44" t="s">
        <v>90</v>
      </c>
      <c r="D257" s="44" t="s">
        <v>175</v>
      </c>
      <c r="E257" s="44" t="s">
        <v>73</v>
      </c>
      <c r="F257" s="45">
        <v>1076692573.4200001</v>
      </c>
      <c r="G257" s="45">
        <v>208646710.41999999</v>
      </c>
      <c r="H257" s="46">
        <f t="shared" si="6"/>
        <v>0.19378485147088531</v>
      </c>
    </row>
    <row r="258" spans="1:8" x14ac:dyDescent="0.2">
      <c r="A258" s="42">
        <f t="shared" si="7"/>
        <v>249</v>
      </c>
      <c r="B258" s="43" t="s">
        <v>121</v>
      </c>
      <c r="C258" s="44" t="s">
        <v>91</v>
      </c>
      <c r="D258" s="44" t="s">
        <v>175</v>
      </c>
      <c r="E258" s="44" t="s">
        <v>73</v>
      </c>
      <c r="F258" s="45">
        <v>397678650.13999999</v>
      </c>
      <c r="G258" s="45">
        <v>83857920.959999993</v>
      </c>
      <c r="H258" s="46">
        <f t="shared" si="6"/>
        <v>0.21086855160687756</v>
      </c>
    </row>
    <row r="259" spans="1:8" ht="25.5" x14ac:dyDescent="0.2">
      <c r="A259" s="42">
        <f t="shared" si="7"/>
        <v>250</v>
      </c>
      <c r="B259" s="43" t="s">
        <v>689</v>
      </c>
      <c r="C259" s="44" t="s">
        <v>91</v>
      </c>
      <c r="D259" s="44" t="s">
        <v>206</v>
      </c>
      <c r="E259" s="44" t="s">
        <v>73</v>
      </c>
      <c r="F259" s="45">
        <v>397678650.13999999</v>
      </c>
      <c r="G259" s="45">
        <v>83857920.959999993</v>
      </c>
      <c r="H259" s="46">
        <f t="shared" si="6"/>
        <v>0.21086855160687756</v>
      </c>
    </row>
    <row r="260" spans="1:8" ht="25.5" x14ac:dyDescent="0.2">
      <c r="A260" s="42">
        <f t="shared" si="7"/>
        <v>251</v>
      </c>
      <c r="B260" s="43" t="s">
        <v>690</v>
      </c>
      <c r="C260" s="44" t="s">
        <v>91</v>
      </c>
      <c r="D260" s="44" t="s">
        <v>260</v>
      </c>
      <c r="E260" s="44" t="s">
        <v>73</v>
      </c>
      <c r="F260" s="45">
        <v>397136650.13999999</v>
      </c>
      <c r="G260" s="45">
        <v>83805334.5</v>
      </c>
      <c r="H260" s="46">
        <f t="shared" si="6"/>
        <v>0.21102392456212907</v>
      </c>
    </row>
    <row r="261" spans="1:8" ht="63.75" x14ac:dyDescent="0.2">
      <c r="A261" s="42">
        <f t="shared" si="7"/>
        <v>252</v>
      </c>
      <c r="B261" s="43" t="s">
        <v>691</v>
      </c>
      <c r="C261" s="44" t="s">
        <v>91</v>
      </c>
      <c r="D261" s="44" t="s">
        <v>207</v>
      </c>
      <c r="E261" s="44" t="s">
        <v>73</v>
      </c>
      <c r="F261" s="45">
        <v>113753152</v>
      </c>
      <c r="G261" s="45">
        <v>25971310.559999999</v>
      </c>
      <c r="H261" s="46">
        <f t="shared" si="6"/>
        <v>0.22831288718927101</v>
      </c>
    </row>
    <row r="262" spans="1:8" x14ac:dyDescent="0.2">
      <c r="A262" s="42">
        <f t="shared" si="7"/>
        <v>253</v>
      </c>
      <c r="B262" s="43" t="s">
        <v>340</v>
      </c>
      <c r="C262" s="44" t="s">
        <v>91</v>
      </c>
      <c r="D262" s="44" t="s">
        <v>207</v>
      </c>
      <c r="E262" s="44" t="s">
        <v>136</v>
      </c>
      <c r="F262" s="45">
        <v>113753152</v>
      </c>
      <c r="G262" s="45">
        <v>25971310.559999999</v>
      </c>
      <c r="H262" s="46">
        <f t="shared" si="6"/>
        <v>0.22831288718927101</v>
      </c>
    </row>
    <row r="263" spans="1:8" ht="89.25" x14ac:dyDescent="0.2">
      <c r="A263" s="42">
        <f t="shared" si="7"/>
        <v>254</v>
      </c>
      <c r="B263" s="43" t="s">
        <v>383</v>
      </c>
      <c r="C263" s="44" t="s">
        <v>91</v>
      </c>
      <c r="D263" s="44" t="s">
        <v>208</v>
      </c>
      <c r="E263" s="44" t="s">
        <v>73</v>
      </c>
      <c r="F263" s="45">
        <v>3630000</v>
      </c>
      <c r="G263" s="45">
        <v>777532.55</v>
      </c>
      <c r="H263" s="46">
        <f t="shared" si="6"/>
        <v>0.21419629476584023</v>
      </c>
    </row>
    <row r="264" spans="1:8" ht="25.5" x14ac:dyDescent="0.2">
      <c r="A264" s="42">
        <f t="shared" si="7"/>
        <v>255</v>
      </c>
      <c r="B264" s="43" t="s">
        <v>333</v>
      </c>
      <c r="C264" s="44" t="s">
        <v>91</v>
      </c>
      <c r="D264" s="44" t="s">
        <v>208</v>
      </c>
      <c r="E264" s="44" t="s">
        <v>135</v>
      </c>
      <c r="F264" s="45">
        <v>3630000</v>
      </c>
      <c r="G264" s="45">
        <v>777532.55</v>
      </c>
      <c r="H264" s="46">
        <f t="shared" si="6"/>
        <v>0.21419629476584023</v>
      </c>
    </row>
    <row r="265" spans="1:8" ht="38.25" x14ac:dyDescent="0.2">
      <c r="A265" s="42">
        <f t="shared" si="7"/>
        <v>256</v>
      </c>
      <c r="B265" s="43" t="s">
        <v>384</v>
      </c>
      <c r="C265" s="44" t="s">
        <v>91</v>
      </c>
      <c r="D265" s="44" t="s">
        <v>209</v>
      </c>
      <c r="E265" s="44" t="s">
        <v>73</v>
      </c>
      <c r="F265" s="45">
        <v>46956418</v>
      </c>
      <c r="G265" s="45">
        <v>8712619.8900000006</v>
      </c>
      <c r="H265" s="46">
        <f t="shared" si="6"/>
        <v>0.18554694461574989</v>
      </c>
    </row>
    <row r="266" spans="1:8" ht="25.5" x14ac:dyDescent="0.2">
      <c r="A266" s="42">
        <f t="shared" si="7"/>
        <v>257</v>
      </c>
      <c r="B266" s="43" t="s">
        <v>333</v>
      </c>
      <c r="C266" s="44" t="s">
        <v>91</v>
      </c>
      <c r="D266" s="44" t="s">
        <v>209</v>
      </c>
      <c r="E266" s="44" t="s">
        <v>135</v>
      </c>
      <c r="F266" s="45">
        <v>41233752</v>
      </c>
      <c r="G266" s="45">
        <v>6908581.5499999998</v>
      </c>
      <c r="H266" s="46">
        <f t="shared" si="6"/>
        <v>0.16754675999409416</v>
      </c>
    </row>
    <row r="267" spans="1:8" x14ac:dyDescent="0.2">
      <c r="A267" s="42">
        <f t="shared" si="7"/>
        <v>258</v>
      </c>
      <c r="B267" s="43" t="s">
        <v>336</v>
      </c>
      <c r="C267" s="44" t="s">
        <v>91</v>
      </c>
      <c r="D267" s="44" t="s">
        <v>209</v>
      </c>
      <c r="E267" s="44" t="s">
        <v>137</v>
      </c>
      <c r="F267" s="45">
        <v>5722666</v>
      </c>
      <c r="G267" s="45">
        <v>1804038.34</v>
      </c>
      <c r="H267" s="46">
        <f t="shared" ref="H267:H330" si="8">G267/F267</f>
        <v>0.31524438784300884</v>
      </c>
    </row>
    <row r="268" spans="1:8" ht="38.25" x14ac:dyDescent="0.2">
      <c r="A268" s="42">
        <f t="shared" ref="A268:A331" si="9">A267+1</f>
        <v>259</v>
      </c>
      <c r="B268" s="43" t="s">
        <v>385</v>
      </c>
      <c r="C268" s="44" t="s">
        <v>91</v>
      </c>
      <c r="D268" s="44" t="s">
        <v>210</v>
      </c>
      <c r="E268" s="44" t="s">
        <v>73</v>
      </c>
      <c r="F268" s="45">
        <v>27678234</v>
      </c>
      <c r="G268" s="45">
        <v>5811503.8399999999</v>
      </c>
      <c r="H268" s="46">
        <f t="shared" si="8"/>
        <v>0.20996656939890024</v>
      </c>
    </row>
    <row r="269" spans="1:8" ht="25.5" x14ac:dyDescent="0.2">
      <c r="A269" s="42">
        <f t="shared" si="9"/>
        <v>260</v>
      </c>
      <c r="B269" s="43" t="s">
        <v>333</v>
      </c>
      <c r="C269" s="44" t="s">
        <v>91</v>
      </c>
      <c r="D269" s="44" t="s">
        <v>210</v>
      </c>
      <c r="E269" s="44" t="s">
        <v>135</v>
      </c>
      <c r="F269" s="45">
        <v>27678234</v>
      </c>
      <c r="G269" s="45">
        <v>5811503.8399999999</v>
      </c>
      <c r="H269" s="46">
        <f t="shared" si="8"/>
        <v>0.20996656939890024</v>
      </c>
    </row>
    <row r="270" spans="1:8" ht="63.75" x14ac:dyDescent="0.2">
      <c r="A270" s="42">
        <f t="shared" si="9"/>
        <v>261</v>
      </c>
      <c r="B270" s="43" t="s">
        <v>486</v>
      </c>
      <c r="C270" s="44" t="s">
        <v>91</v>
      </c>
      <c r="D270" s="44" t="s">
        <v>211</v>
      </c>
      <c r="E270" s="44" t="s">
        <v>73</v>
      </c>
      <c r="F270" s="45">
        <v>7456059</v>
      </c>
      <c r="G270" s="45">
        <v>0</v>
      </c>
      <c r="H270" s="46">
        <f t="shared" si="8"/>
        <v>0</v>
      </c>
    </row>
    <row r="271" spans="1:8" ht="25.5" x14ac:dyDescent="0.2">
      <c r="A271" s="42">
        <f t="shared" si="9"/>
        <v>262</v>
      </c>
      <c r="B271" s="43" t="s">
        <v>333</v>
      </c>
      <c r="C271" s="44" t="s">
        <v>91</v>
      </c>
      <c r="D271" s="44" t="s">
        <v>211</v>
      </c>
      <c r="E271" s="44" t="s">
        <v>135</v>
      </c>
      <c r="F271" s="45">
        <v>7456059</v>
      </c>
      <c r="G271" s="45">
        <v>0</v>
      </c>
      <c r="H271" s="46">
        <f t="shared" si="8"/>
        <v>0</v>
      </c>
    </row>
    <row r="272" spans="1:8" ht="25.5" x14ac:dyDescent="0.2">
      <c r="A272" s="42">
        <f t="shared" si="9"/>
        <v>263</v>
      </c>
      <c r="B272" s="43" t="s">
        <v>487</v>
      </c>
      <c r="C272" s="44" t="s">
        <v>91</v>
      </c>
      <c r="D272" s="44" t="s">
        <v>386</v>
      </c>
      <c r="E272" s="44" t="s">
        <v>73</v>
      </c>
      <c r="F272" s="45">
        <v>6853728</v>
      </c>
      <c r="G272" s="45">
        <v>660777.6</v>
      </c>
      <c r="H272" s="46">
        <f t="shared" si="8"/>
        <v>9.6411412883616043E-2</v>
      </c>
    </row>
    <row r="273" spans="1:8" ht="25.5" x14ac:dyDescent="0.2">
      <c r="A273" s="42">
        <f t="shared" si="9"/>
        <v>264</v>
      </c>
      <c r="B273" s="43" t="s">
        <v>333</v>
      </c>
      <c r="C273" s="44" t="s">
        <v>91</v>
      </c>
      <c r="D273" s="44" t="s">
        <v>386</v>
      </c>
      <c r="E273" s="44" t="s">
        <v>135</v>
      </c>
      <c r="F273" s="45">
        <v>6853728</v>
      </c>
      <c r="G273" s="45">
        <v>660777.6</v>
      </c>
      <c r="H273" s="46">
        <f t="shared" si="8"/>
        <v>9.6411412883616043E-2</v>
      </c>
    </row>
    <row r="274" spans="1:8" ht="76.5" x14ac:dyDescent="0.2">
      <c r="A274" s="42">
        <f t="shared" si="9"/>
        <v>265</v>
      </c>
      <c r="B274" s="43" t="s">
        <v>692</v>
      </c>
      <c r="C274" s="44" t="s">
        <v>91</v>
      </c>
      <c r="D274" s="44" t="s">
        <v>212</v>
      </c>
      <c r="E274" s="44" t="s">
        <v>73</v>
      </c>
      <c r="F274" s="45">
        <v>174096400</v>
      </c>
      <c r="G274" s="45">
        <v>41850990.060000002</v>
      </c>
      <c r="H274" s="46">
        <f t="shared" si="8"/>
        <v>0.24038974993164708</v>
      </c>
    </row>
    <row r="275" spans="1:8" x14ac:dyDescent="0.2">
      <c r="A275" s="42">
        <f t="shared" si="9"/>
        <v>266</v>
      </c>
      <c r="B275" s="43" t="s">
        <v>340</v>
      </c>
      <c r="C275" s="44" t="s">
        <v>91</v>
      </c>
      <c r="D275" s="44" t="s">
        <v>212</v>
      </c>
      <c r="E275" s="44" t="s">
        <v>136</v>
      </c>
      <c r="F275" s="45">
        <v>174096400</v>
      </c>
      <c r="G275" s="45">
        <v>41850990.060000002</v>
      </c>
      <c r="H275" s="46">
        <f t="shared" si="8"/>
        <v>0.24038974993164708</v>
      </c>
    </row>
    <row r="276" spans="1:8" ht="76.5" x14ac:dyDescent="0.2">
      <c r="A276" s="42">
        <f t="shared" si="9"/>
        <v>267</v>
      </c>
      <c r="B276" s="43" t="s">
        <v>387</v>
      </c>
      <c r="C276" s="44" t="s">
        <v>91</v>
      </c>
      <c r="D276" s="44" t="s">
        <v>213</v>
      </c>
      <c r="E276" s="44" t="s">
        <v>73</v>
      </c>
      <c r="F276" s="45">
        <v>1855000</v>
      </c>
      <c r="G276" s="45">
        <v>20600</v>
      </c>
      <c r="H276" s="46">
        <f t="shared" si="8"/>
        <v>1.1105121293800539E-2</v>
      </c>
    </row>
    <row r="277" spans="1:8" ht="25.5" x14ac:dyDescent="0.2">
      <c r="A277" s="42">
        <f t="shared" si="9"/>
        <v>268</v>
      </c>
      <c r="B277" s="43" t="s">
        <v>333</v>
      </c>
      <c r="C277" s="44" t="s">
        <v>91</v>
      </c>
      <c r="D277" s="44" t="s">
        <v>213</v>
      </c>
      <c r="E277" s="44" t="s">
        <v>135</v>
      </c>
      <c r="F277" s="45">
        <v>1855000</v>
      </c>
      <c r="G277" s="45">
        <v>20600</v>
      </c>
      <c r="H277" s="46">
        <f t="shared" si="8"/>
        <v>1.1105121293800539E-2</v>
      </c>
    </row>
    <row r="278" spans="1:8" ht="25.5" x14ac:dyDescent="0.2">
      <c r="A278" s="42">
        <f t="shared" si="9"/>
        <v>269</v>
      </c>
      <c r="B278" s="43" t="s">
        <v>488</v>
      </c>
      <c r="C278" s="44" t="s">
        <v>91</v>
      </c>
      <c r="D278" s="44" t="s">
        <v>316</v>
      </c>
      <c r="E278" s="44" t="s">
        <v>73</v>
      </c>
      <c r="F278" s="45">
        <v>14857659.140000001</v>
      </c>
      <c r="G278" s="45">
        <v>0</v>
      </c>
      <c r="H278" s="46">
        <f t="shared" si="8"/>
        <v>0</v>
      </c>
    </row>
    <row r="279" spans="1:8" x14ac:dyDescent="0.2">
      <c r="A279" s="42">
        <f t="shared" si="9"/>
        <v>270</v>
      </c>
      <c r="B279" s="43" t="s">
        <v>350</v>
      </c>
      <c r="C279" s="44" t="s">
        <v>91</v>
      </c>
      <c r="D279" s="44" t="s">
        <v>316</v>
      </c>
      <c r="E279" s="44" t="s">
        <v>138</v>
      </c>
      <c r="F279" s="45">
        <v>14857659.140000001</v>
      </c>
      <c r="G279" s="45">
        <v>0</v>
      </c>
      <c r="H279" s="46">
        <f t="shared" si="8"/>
        <v>0</v>
      </c>
    </row>
    <row r="280" spans="1:8" x14ac:dyDescent="0.2">
      <c r="A280" s="42">
        <f t="shared" si="9"/>
        <v>271</v>
      </c>
      <c r="B280" s="43" t="s">
        <v>693</v>
      </c>
      <c r="C280" s="44" t="s">
        <v>91</v>
      </c>
      <c r="D280" s="44" t="s">
        <v>262</v>
      </c>
      <c r="E280" s="44" t="s">
        <v>73</v>
      </c>
      <c r="F280" s="45">
        <v>542000</v>
      </c>
      <c r="G280" s="45">
        <v>52586.46</v>
      </c>
      <c r="H280" s="46">
        <f t="shared" si="8"/>
        <v>9.7022988929889295E-2</v>
      </c>
    </row>
    <row r="281" spans="1:8" ht="76.5" x14ac:dyDescent="0.2">
      <c r="A281" s="42">
        <f t="shared" si="9"/>
        <v>272</v>
      </c>
      <c r="B281" s="43" t="s">
        <v>694</v>
      </c>
      <c r="C281" s="44" t="s">
        <v>91</v>
      </c>
      <c r="D281" s="44" t="s">
        <v>232</v>
      </c>
      <c r="E281" s="44" t="s">
        <v>73</v>
      </c>
      <c r="F281" s="45">
        <v>542000</v>
      </c>
      <c r="G281" s="45">
        <v>52586.46</v>
      </c>
      <c r="H281" s="46">
        <f t="shared" si="8"/>
        <v>9.7022988929889295E-2</v>
      </c>
    </row>
    <row r="282" spans="1:8" ht="25.5" x14ac:dyDescent="0.2">
      <c r="A282" s="42">
        <f t="shared" si="9"/>
        <v>273</v>
      </c>
      <c r="B282" s="43" t="s">
        <v>333</v>
      </c>
      <c r="C282" s="44" t="s">
        <v>91</v>
      </c>
      <c r="D282" s="44" t="s">
        <v>232</v>
      </c>
      <c r="E282" s="44" t="s">
        <v>135</v>
      </c>
      <c r="F282" s="45">
        <v>542000</v>
      </c>
      <c r="G282" s="45">
        <v>52586.46</v>
      </c>
      <c r="H282" s="46">
        <f t="shared" si="8"/>
        <v>9.7022988929889295E-2</v>
      </c>
    </row>
    <row r="283" spans="1:8" x14ac:dyDescent="0.2">
      <c r="A283" s="42">
        <f t="shared" si="9"/>
        <v>274</v>
      </c>
      <c r="B283" s="43" t="s">
        <v>122</v>
      </c>
      <c r="C283" s="44" t="s">
        <v>92</v>
      </c>
      <c r="D283" s="44" t="s">
        <v>175</v>
      </c>
      <c r="E283" s="44" t="s">
        <v>73</v>
      </c>
      <c r="F283" s="45">
        <v>565618386.30999994</v>
      </c>
      <c r="G283" s="45">
        <v>99072761.079999998</v>
      </c>
      <c r="H283" s="46">
        <f t="shared" si="8"/>
        <v>0.17515831075848537</v>
      </c>
    </row>
    <row r="284" spans="1:8" ht="25.5" x14ac:dyDescent="0.2">
      <c r="A284" s="42">
        <f t="shared" si="9"/>
        <v>275</v>
      </c>
      <c r="B284" s="43" t="s">
        <v>689</v>
      </c>
      <c r="C284" s="44" t="s">
        <v>92</v>
      </c>
      <c r="D284" s="44" t="s">
        <v>206</v>
      </c>
      <c r="E284" s="44" t="s">
        <v>73</v>
      </c>
      <c r="F284" s="45">
        <v>565618386.30999994</v>
      </c>
      <c r="G284" s="45">
        <v>99072761.079999998</v>
      </c>
      <c r="H284" s="46">
        <f t="shared" si="8"/>
        <v>0.17515831075848537</v>
      </c>
    </row>
    <row r="285" spans="1:8" ht="25.5" x14ac:dyDescent="0.2">
      <c r="A285" s="42">
        <f t="shared" si="9"/>
        <v>276</v>
      </c>
      <c r="B285" s="43" t="s">
        <v>695</v>
      </c>
      <c r="C285" s="44" t="s">
        <v>92</v>
      </c>
      <c r="D285" s="44" t="s">
        <v>261</v>
      </c>
      <c r="E285" s="44" t="s">
        <v>73</v>
      </c>
      <c r="F285" s="45">
        <v>564996386.30999994</v>
      </c>
      <c r="G285" s="45">
        <v>98966481.079999998</v>
      </c>
      <c r="H285" s="46">
        <f t="shared" si="8"/>
        <v>0.17516303374319189</v>
      </c>
    </row>
    <row r="286" spans="1:8" ht="63.75" x14ac:dyDescent="0.2">
      <c r="A286" s="42">
        <f t="shared" si="9"/>
        <v>277</v>
      </c>
      <c r="B286" s="43" t="s">
        <v>388</v>
      </c>
      <c r="C286" s="44" t="s">
        <v>92</v>
      </c>
      <c r="D286" s="44" t="s">
        <v>214</v>
      </c>
      <c r="E286" s="44" t="s">
        <v>73</v>
      </c>
      <c r="F286" s="45">
        <v>95892575</v>
      </c>
      <c r="G286" s="45">
        <v>21983412.23</v>
      </c>
      <c r="H286" s="46">
        <f t="shared" si="8"/>
        <v>0.22925041099376048</v>
      </c>
    </row>
    <row r="287" spans="1:8" x14ac:dyDescent="0.2">
      <c r="A287" s="42">
        <f t="shared" si="9"/>
        <v>278</v>
      </c>
      <c r="B287" s="43" t="s">
        <v>340</v>
      </c>
      <c r="C287" s="44" t="s">
        <v>92</v>
      </c>
      <c r="D287" s="44" t="s">
        <v>214</v>
      </c>
      <c r="E287" s="44" t="s">
        <v>136</v>
      </c>
      <c r="F287" s="45">
        <v>95892575</v>
      </c>
      <c r="G287" s="45">
        <v>21983412.23</v>
      </c>
      <c r="H287" s="46">
        <f t="shared" si="8"/>
        <v>0.22925041099376048</v>
      </c>
    </row>
    <row r="288" spans="1:8" ht="89.25" x14ac:dyDescent="0.2">
      <c r="A288" s="42">
        <f t="shared" si="9"/>
        <v>279</v>
      </c>
      <c r="B288" s="43" t="s">
        <v>389</v>
      </c>
      <c r="C288" s="44" t="s">
        <v>92</v>
      </c>
      <c r="D288" s="44" t="s">
        <v>215</v>
      </c>
      <c r="E288" s="44" t="s">
        <v>73</v>
      </c>
      <c r="F288" s="45">
        <v>4969033</v>
      </c>
      <c r="G288" s="45">
        <v>676204.52</v>
      </c>
      <c r="H288" s="46">
        <f t="shared" si="8"/>
        <v>0.13608372494205614</v>
      </c>
    </row>
    <row r="289" spans="1:8" ht="25.5" x14ac:dyDescent="0.2">
      <c r="A289" s="42">
        <f t="shared" si="9"/>
        <v>280</v>
      </c>
      <c r="B289" s="43" t="s">
        <v>333</v>
      </c>
      <c r="C289" s="44" t="s">
        <v>92</v>
      </c>
      <c r="D289" s="44" t="s">
        <v>215</v>
      </c>
      <c r="E289" s="44" t="s">
        <v>135</v>
      </c>
      <c r="F289" s="45">
        <v>4969033</v>
      </c>
      <c r="G289" s="45">
        <v>676204.52</v>
      </c>
      <c r="H289" s="46">
        <f t="shared" si="8"/>
        <v>0.13608372494205614</v>
      </c>
    </row>
    <row r="290" spans="1:8" ht="38.25" x14ac:dyDescent="0.2">
      <c r="A290" s="42">
        <f t="shared" si="9"/>
        <v>281</v>
      </c>
      <c r="B290" s="43" t="s">
        <v>390</v>
      </c>
      <c r="C290" s="44" t="s">
        <v>92</v>
      </c>
      <c r="D290" s="44" t="s">
        <v>216</v>
      </c>
      <c r="E290" s="44" t="s">
        <v>73</v>
      </c>
      <c r="F290" s="45">
        <v>47696158</v>
      </c>
      <c r="G290" s="45">
        <v>10048811.109999999</v>
      </c>
      <c r="H290" s="46">
        <f t="shared" si="8"/>
        <v>0.21068386912841069</v>
      </c>
    </row>
    <row r="291" spans="1:8" x14ac:dyDescent="0.2">
      <c r="A291" s="42">
        <f t="shared" si="9"/>
        <v>282</v>
      </c>
      <c r="B291" s="43" t="s">
        <v>340</v>
      </c>
      <c r="C291" s="44" t="s">
        <v>92</v>
      </c>
      <c r="D291" s="44" t="s">
        <v>216</v>
      </c>
      <c r="E291" s="44" t="s">
        <v>136</v>
      </c>
      <c r="F291" s="45">
        <v>28460</v>
      </c>
      <c r="G291" s="45">
        <v>1666</v>
      </c>
      <c r="H291" s="46">
        <f t="shared" si="8"/>
        <v>5.8538299367533381E-2</v>
      </c>
    </row>
    <row r="292" spans="1:8" ht="25.5" x14ac:dyDescent="0.2">
      <c r="A292" s="42">
        <f t="shared" si="9"/>
        <v>283</v>
      </c>
      <c r="B292" s="43" t="s">
        <v>333</v>
      </c>
      <c r="C292" s="44" t="s">
        <v>92</v>
      </c>
      <c r="D292" s="44" t="s">
        <v>216</v>
      </c>
      <c r="E292" s="44" t="s">
        <v>135</v>
      </c>
      <c r="F292" s="45">
        <v>44886639</v>
      </c>
      <c r="G292" s="45">
        <v>9631076.1099999994</v>
      </c>
      <c r="H292" s="46">
        <f t="shared" si="8"/>
        <v>0.21456442996322356</v>
      </c>
    </row>
    <row r="293" spans="1:8" x14ac:dyDescent="0.2">
      <c r="A293" s="42">
        <f t="shared" si="9"/>
        <v>284</v>
      </c>
      <c r="B293" s="43" t="s">
        <v>336</v>
      </c>
      <c r="C293" s="44" t="s">
        <v>92</v>
      </c>
      <c r="D293" s="44" t="s">
        <v>216</v>
      </c>
      <c r="E293" s="44" t="s">
        <v>137</v>
      </c>
      <c r="F293" s="45">
        <v>2781059</v>
      </c>
      <c r="G293" s="45">
        <v>416069</v>
      </c>
      <c r="H293" s="46">
        <f t="shared" si="8"/>
        <v>0.14960811690798362</v>
      </c>
    </row>
    <row r="294" spans="1:8" ht="25.5" x14ac:dyDescent="0.2">
      <c r="A294" s="42">
        <f t="shared" si="9"/>
        <v>285</v>
      </c>
      <c r="B294" s="43" t="s">
        <v>391</v>
      </c>
      <c r="C294" s="44" t="s">
        <v>92</v>
      </c>
      <c r="D294" s="44" t="s">
        <v>217</v>
      </c>
      <c r="E294" s="44" t="s">
        <v>73</v>
      </c>
      <c r="F294" s="45">
        <v>5467600</v>
      </c>
      <c r="G294" s="45">
        <v>1411336.39</v>
      </c>
      <c r="H294" s="46">
        <f t="shared" si="8"/>
        <v>0.2581272203526227</v>
      </c>
    </row>
    <row r="295" spans="1:8" ht="25.5" x14ac:dyDescent="0.2">
      <c r="A295" s="42">
        <f t="shared" si="9"/>
        <v>286</v>
      </c>
      <c r="B295" s="43" t="s">
        <v>333</v>
      </c>
      <c r="C295" s="44" t="s">
        <v>92</v>
      </c>
      <c r="D295" s="44" t="s">
        <v>217</v>
      </c>
      <c r="E295" s="44" t="s">
        <v>135</v>
      </c>
      <c r="F295" s="45">
        <v>5467600</v>
      </c>
      <c r="G295" s="45">
        <v>1411336.39</v>
      </c>
      <c r="H295" s="46">
        <f t="shared" si="8"/>
        <v>0.2581272203526227</v>
      </c>
    </row>
    <row r="296" spans="1:8" ht="51" x14ac:dyDescent="0.2">
      <c r="A296" s="42">
        <f t="shared" si="9"/>
        <v>287</v>
      </c>
      <c r="B296" s="43" t="s">
        <v>489</v>
      </c>
      <c r="C296" s="44" t="s">
        <v>92</v>
      </c>
      <c r="D296" s="44" t="s">
        <v>218</v>
      </c>
      <c r="E296" s="44" t="s">
        <v>73</v>
      </c>
      <c r="F296" s="45">
        <v>6224756</v>
      </c>
      <c r="G296" s="45">
        <v>1344303.02</v>
      </c>
      <c r="H296" s="46">
        <f t="shared" si="8"/>
        <v>0.21596075733731571</v>
      </c>
    </row>
    <row r="297" spans="1:8" ht="25.5" x14ac:dyDescent="0.2">
      <c r="A297" s="42">
        <f t="shared" si="9"/>
        <v>288</v>
      </c>
      <c r="B297" s="43" t="s">
        <v>333</v>
      </c>
      <c r="C297" s="44" t="s">
        <v>92</v>
      </c>
      <c r="D297" s="44" t="s">
        <v>218</v>
      </c>
      <c r="E297" s="44" t="s">
        <v>135</v>
      </c>
      <c r="F297" s="45">
        <v>6224756</v>
      </c>
      <c r="G297" s="45">
        <v>1344303.02</v>
      </c>
      <c r="H297" s="46">
        <f t="shared" si="8"/>
        <v>0.21596075733731571</v>
      </c>
    </row>
    <row r="298" spans="1:8" ht="63.75" x14ac:dyDescent="0.2">
      <c r="A298" s="42">
        <f t="shared" si="9"/>
        <v>289</v>
      </c>
      <c r="B298" s="43" t="s">
        <v>490</v>
      </c>
      <c r="C298" s="44" t="s">
        <v>92</v>
      </c>
      <c r="D298" s="44" t="s">
        <v>219</v>
      </c>
      <c r="E298" s="44" t="s">
        <v>73</v>
      </c>
      <c r="F298" s="45">
        <v>37654322.700000003</v>
      </c>
      <c r="G298" s="45">
        <v>415090</v>
      </c>
      <c r="H298" s="46">
        <f t="shared" si="8"/>
        <v>1.1023701138036935E-2</v>
      </c>
    </row>
    <row r="299" spans="1:8" ht="25.5" x14ac:dyDescent="0.2">
      <c r="A299" s="42">
        <f t="shared" si="9"/>
        <v>290</v>
      </c>
      <c r="B299" s="43" t="s">
        <v>333</v>
      </c>
      <c r="C299" s="44" t="s">
        <v>92</v>
      </c>
      <c r="D299" s="44" t="s">
        <v>219</v>
      </c>
      <c r="E299" s="44" t="s">
        <v>135</v>
      </c>
      <c r="F299" s="45">
        <v>37654322.700000003</v>
      </c>
      <c r="G299" s="45">
        <v>415090</v>
      </c>
      <c r="H299" s="46">
        <f t="shared" si="8"/>
        <v>1.1023701138036935E-2</v>
      </c>
    </row>
    <row r="300" spans="1:8" ht="25.5" x14ac:dyDescent="0.2">
      <c r="A300" s="42">
        <f t="shared" si="9"/>
        <v>291</v>
      </c>
      <c r="B300" s="43" t="s">
        <v>696</v>
      </c>
      <c r="C300" s="44" t="s">
        <v>92</v>
      </c>
      <c r="D300" s="44" t="s">
        <v>697</v>
      </c>
      <c r="E300" s="44" t="s">
        <v>73</v>
      </c>
      <c r="F300" s="45">
        <v>15817659.73</v>
      </c>
      <c r="G300" s="45">
        <v>0</v>
      </c>
      <c r="H300" s="46">
        <f t="shared" si="8"/>
        <v>0</v>
      </c>
    </row>
    <row r="301" spans="1:8" ht="25.5" x14ac:dyDescent="0.2">
      <c r="A301" s="42">
        <f t="shared" si="9"/>
        <v>292</v>
      </c>
      <c r="B301" s="43" t="s">
        <v>333</v>
      </c>
      <c r="C301" s="44" t="s">
        <v>92</v>
      </c>
      <c r="D301" s="44" t="s">
        <v>697</v>
      </c>
      <c r="E301" s="44" t="s">
        <v>135</v>
      </c>
      <c r="F301" s="45">
        <v>15817659.73</v>
      </c>
      <c r="G301" s="45">
        <v>0</v>
      </c>
      <c r="H301" s="46">
        <f t="shared" si="8"/>
        <v>0</v>
      </c>
    </row>
    <row r="302" spans="1:8" ht="63.75" x14ac:dyDescent="0.2">
      <c r="A302" s="42">
        <f t="shared" si="9"/>
        <v>293</v>
      </c>
      <c r="B302" s="43" t="s">
        <v>491</v>
      </c>
      <c r="C302" s="44" t="s">
        <v>92</v>
      </c>
      <c r="D302" s="44" t="s">
        <v>492</v>
      </c>
      <c r="E302" s="44" t="s">
        <v>73</v>
      </c>
      <c r="F302" s="45">
        <v>575400</v>
      </c>
      <c r="G302" s="45">
        <v>100800</v>
      </c>
      <c r="H302" s="46">
        <f t="shared" si="8"/>
        <v>0.17518248175182483</v>
      </c>
    </row>
    <row r="303" spans="1:8" ht="25.5" x14ac:dyDescent="0.2">
      <c r="A303" s="42">
        <f t="shared" si="9"/>
        <v>294</v>
      </c>
      <c r="B303" s="43" t="s">
        <v>333</v>
      </c>
      <c r="C303" s="44" t="s">
        <v>92</v>
      </c>
      <c r="D303" s="44" t="s">
        <v>492</v>
      </c>
      <c r="E303" s="44" t="s">
        <v>135</v>
      </c>
      <c r="F303" s="45">
        <v>575400</v>
      </c>
      <c r="G303" s="45">
        <v>100800</v>
      </c>
      <c r="H303" s="46">
        <f t="shared" si="8"/>
        <v>0.17518248175182483</v>
      </c>
    </row>
    <row r="304" spans="1:8" ht="38.25" x14ac:dyDescent="0.2">
      <c r="A304" s="42">
        <f t="shared" si="9"/>
        <v>295</v>
      </c>
      <c r="B304" s="43" t="s">
        <v>698</v>
      </c>
      <c r="C304" s="44" t="s">
        <v>92</v>
      </c>
      <c r="D304" s="44" t="s">
        <v>699</v>
      </c>
      <c r="E304" s="44" t="s">
        <v>73</v>
      </c>
      <c r="F304" s="45">
        <v>500000</v>
      </c>
      <c r="G304" s="45">
        <v>0</v>
      </c>
      <c r="H304" s="46">
        <f t="shared" si="8"/>
        <v>0</v>
      </c>
    </row>
    <row r="305" spans="1:8" ht="25.5" x14ac:dyDescent="0.2">
      <c r="A305" s="42">
        <f t="shared" si="9"/>
        <v>296</v>
      </c>
      <c r="B305" s="43" t="s">
        <v>333</v>
      </c>
      <c r="C305" s="44" t="s">
        <v>92</v>
      </c>
      <c r="D305" s="44" t="s">
        <v>699</v>
      </c>
      <c r="E305" s="44" t="s">
        <v>135</v>
      </c>
      <c r="F305" s="45">
        <v>500000</v>
      </c>
      <c r="G305" s="45">
        <v>0</v>
      </c>
      <c r="H305" s="46">
        <f t="shared" si="8"/>
        <v>0</v>
      </c>
    </row>
    <row r="306" spans="1:8" ht="38.25" x14ac:dyDescent="0.2">
      <c r="A306" s="42">
        <f t="shared" si="9"/>
        <v>297</v>
      </c>
      <c r="B306" s="43" t="s">
        <v>529</v>
      </c>
      <c r="C306" s="44" t="s">
        <v>92</v>
      </c>
      <c r="D306" s="44" t="s">
        <v>541</v>
      </c>
      <c r="E306" s="44" t="s">
        <v>73</v>
      </c>
      <c r="F306" s="45">
        <v>16620000</v>
      </c>
      <c r="G306" s="45">
        <v>3912825.6</v>
      </c>
      <c r="H306" s="46">
        <f t="shared" si="8"/>
        <v>0.23542873646209386</v>
      </c>
    </row>
    <row r="307" spans="1:8" x14ac:dyDescent="0.2">
      <c r="A307" s="42">
        <f t="shared" si="9"/>
        <v>298</v>
      </c>
      <c r="B307" s="43" t="s">
        <v>340</v>
      </c>
      <c r="C307" s="44" t="s">
        <v>92</v>
      </c>
      <c r="D307" s="44" t="s">
        <v>541</v>
      </c>
      <c r="E307" s="44" t="s">
        <v>136</v>
      </c>
      <c r="F307" s="45">
        <v>16620000</v>
      </c>
      <c r="G307" s="45">
        <v>3912825.6</v>
      </c>
      <c r="H307" s="46">
        <f t="shared" si="8"/>
        <v>0.23542873646209386</v>
      </c>
    </row>
    <row r="308" spans="1:8" ht="114.75" x14ac:dyDescent="0.2">
      <c r="A308" s="42">
        <f t="shared" si="9"/>
        <v>299</v>
      </c>
      <c r="B308" s="43" t="s">
        <v>392</v>
      </c>
      <c r="C308" s="44" t="s">
        <v>92</v>
      </c>
      <c r="D308" s="44" t="s">
        <v>220</v>
      </c>
      <c r="E308" s="44" t="s">
        <v>73</v>
      </c>
      <c r="F308" s="45">
        <v>201777000</v>
      </c>
      <c r="G308" s="45">
        <v>48542406.509999998</v>
      </c>
      <c r="H308" s="46">
        <f t="shared" si="8"/>
        <v>0.24057452786987615</v>
      </c>
    </row>
    <row r="309" spans="1:8" x14ac:dyDescent="0.2">
      <c r="A309" s="42">
        <f t="shared" si="9"/>
        <v>300</v>
      </c>
      <c r="B309" s="43" t="s">
        <v>340</v>
      </c>
      <c r="C309" s="44" t="s">
        <v>92</v>
      </c>
      <c r="D309" s="44" t="s">
        <v>220</v>
      </c>
      <c r="E309" s="44" t="s">
        <v>136</v>
      </c>
      <c r="F309" s="45">
        <v>201777000</v>
      </c>
      <c r="G309" s="45">
        <v>48542406.509999998</v>
      </c>
      <c r="H309" s="46">
        <f t="shared" si="8"/>
        <v>0.24057452786987615</v>
      </c>
    </row>
    <row r="310" spans="1:8" ht="114.75" x14ac:dyDescent="0.2">
      <c r="A310" s="42">
        <f t="shared" si="9"/>
        <v>301</v>
      </c>
      <c r="B310" s="43" t="s">
        <v>393</v>
      </c>
      <c r="C310" s="44" t="s">
        <v>92</v>
      </c>
      <c r="D310" s="44" t="s">
        <v>221</v>
      </c>
      <c r="E310" s="44" t="s">
        <v>73</v>
      </c>
      <c r="F310" s="45">
        <v>11576433.880000001</v>
      </c>
      <c r="G310" s="45">
        <v>3213644.04</v>
      </c>
      <c r="H310" s="46">
        <f t="shared" si="8"/>
        <v>0.27760224550256746</v>
      </c>
    </row>
    <row r="311" spans="1:8" ht="25.5" x14ac:dyDescent="0.2">
      <c r="A311" s="42">
        <f t="shared" si="9"/>
        <v>302</v>
      </c>
      <c r="B311" s="43" t="s">
        <v>333</v>
      </c>
      <c r="C311" s="44" t="s">
        <v>92</v>
      </c>
      <c r="D311" s="44" t="s">
        <v>221</v>
      </c>
      <c r="E311" s="44" t="s">
        <v>135</v>
      </c>
      <c r="F311" s="45">
        <v>11576433.880000001</v>
      </c>
      <c r="G311" s="45">
        <v>3213644.04</v>
      </c>
      <c r="H311" s="46">
        <f t="shared" si="8"/>
        <v>0.27760224550256746</v>
      </c>
    </row>
    <row r="312" spans="1:8" ht="25.5" x14ac:dyDescent="0.2">
      <c r="A312" s="42">
        <f t="shared" si="9"/>
        <v>303</v>
      </c>
      <c r="B312" s="43" t="s">
        <v>493</v>
      </c>
      <c r="C312" s="44" t="s">
        <v>92</v>
      </c>
      <c r="D312" s="44" t="s">
        <v>222</v>
      </c>
      <c r="E312" s="44" t="s">
        <v>73</v>
      </c>
      <c r="F312" s="45">
        <v>14720539</v>
      </c>
      <c r="G312" s="45">
        <v>3323145.73</v>
      </c>
      <c r="H312" s="46">
        <f t="shared" si="8"/>
        <v>0.2257489165308417</v>
      </c>
    </row>
    <row r="313" spans="1:8" ht="25.5" x14ac:dyDescent="0.2">
      <c r="A313" s="42">
        <f t="shared" si="9"/>
        <v>304</v>
      </c>
      <c r="B313" s="43" t="s">
        <v>333</v>
      </c>
      <c r="C313" s="44" t="s">
        <v>92</v>
      </c>
      <c r="D313" s="44" t="s">
        <v>222</v>
      </c>
      <c r="E313" s="44" t="s">
        <v>135</v>
      </c>
      <c r="F313" s="45">
        <v>14720539</v>
      </c>
      <c r="G313" s="45">
        <v>3323145.73</v>
      </c>
      <c r="H313" s="46">
        <f t="shared" si="8"/>
        <v>0.2257489165308417</v>
      </c>
    </row>
    <row r="314" spans="1:8" ht="25.5" x14ac:dyDescent="0.2">
      <c r="A314" s="42">
        <f t="shared" si="9"/>
        <v>305</v>
      </c>
      <c r="B314" s="43" t="s">
        <v>700</v>
      </c>
      <c r="C314" s="44" t="s">
        <v>92</v>
      </c>
      <c r="D314" s="44" t="s">
        <v>701</v>
      </c>
      <c r="E314" s="44" t="s">
        <v>73</v>
      </c>
      <c r="F314" s="45">
        <v>18931100</v>
      </c>
      <c r="G314" s="45">
        <v>0</v>
      </c>
      <c r="H314" s="46">
        <f t="shared" si="8"/>
        <v>0</v>
      </c>
    </row>
    <row r="315" spans="1:8" ht="25.5" x14ac:dyDescent="0.2">
      <c r="A315" s="42">
        <f t="shared" si="9"/>
        <v>306</v>
      </c>
      <c r="B315" s="43" t="s">
        <v>333</v>
      </c>
      <c r="C315" s="44" t="s">
        <v>92</v>
      </c>
      <c r="D315" s="44" t="s">
        <v>701</v>
      </c>
      <c r="E315" s="44" t="s">
        <v>135</v>
      </c>
      <c r="F315" s="45">
        <v>18931100</v>
      </c>
      <c r="G315" s="45">
        <v>0</v>
      </c>
      <c r="H315" s="46">
        <f t="shared" si="8"/>
        <v>0</v>
      </c>
    </row>
    <row r="316" spans="1:8" ht="25.5" x14ac:dyDescent="0.2">
      <c r="A316" s="42">
        <f t="shared" si="9"/>
        <v>307</v>
      </c>
      <c r="B316" s="43" t="s">
        <v>700</v>
      </c>
      <c r="C316" s="44" t="s">
        <v>92</v>
      </c>
      <c r="D316" s="44" t="s">
        <v>702</v>
      </c>
      <c r="E316" s="44" t="s">
        <v>73</v>
      </c>
      <c r="F316" s="45">
        <v>17000000</v>
      </c>
      <c r="G316" s="45">
        <v>9774</v>
      </c>
      <c r="H316" s="46">
        <f t="shared" si="8"/>
        <v>5.7494117647058829E-4</v>
      </c>
    </row>
    <row r="317" spans="1:8" ht="25.5" x14ac:dyDescent="0.2">
      <c r="A317" s="42">
        <f t="shared" si="9"/>
        <v>308</v>
      </c>
      <c r="B317" s="43" t="s">
        <v>333</v>
      </c>
      <c r="C317" s="44" t="s">
        <v>92</v>
      </c>
      <c r="D317" s="44" t="s">
        <v>702</v>
      </c>
      <c r="E317" s="44" t="s">
        <v>135</v>
      </c>
      <c r="F317" s="45">
        <v>17000000</v>
      </c>
      <c r="G317" s="45">
        <v>9774</v>
      </c>
      <c r="H317" s="46">
        <f t="shared" si="8"/>
        <v>5.7494117647058829E-4</v>
      </c>
    </row>
    <row r="318" spans="1:8" ht="38.25" x14ac:dyDescent="0.2">
      <c r="A318" s="42">
        <f t="shared" si="9"/>
        <v>309</v>
      </c>
      <c r="B318" s="43" t="s">
        <v>530</v>
      </c>
      <c r="C318" s="44" t="s">
        <v>92</v>
      </c>
      <c r="D318" s="44" t="s">
        <v>703</v>
      </c>
      <c r="E318" s="44" t="s">
        <v>73</v>
      </c>
      <c r="F318" s="45">
        <v>16138300</v>
      </c>
      <c r="G318" s="45">
        <v>2347211.6800000002</v>
      </c>
      <c r="H318" s="46">
        <f t="shared" si="8"/>
        <v>0.1454435522948514</v>
      </c>
    </row>
    <row r="319" spans="1:8" ht="25.5" x14ac:dyDescent="0.2">
      <c r="A319" s="42">
        <f t="shared" si="9"/>
        <v>310</v>
      </c>
      <c r="B319" s="43" t="s">
        <v>333</v>
      </c>
      <c r="C319" s="44" t="s">
        <v>92</v>
      </c>
      <c r="D319" s="44" t="s">
        <v>703</v>
      </c>
      <c r="E319" s="44" t="s">
        <v>135</v>
      </c>
      <c r="F319" s="45">
        <v>16138300</v>
      </c>
      <c r="G319" s="45">
        <v>2347211.6800000002</v>
      </c>
      <c r="H319" s="46">
        <f t="shared" si="8"/>
        <v>0.1454435522948514</v>
      </c>
    </row>
    <row r="320" spans="1:8" ht="25.5" x14ac:dyDescent="0.2">
      <c r="A320" s="42">
        <f t="shared" si="9"/>
        <v>311</v>
      </c>
      <c r="B320" s="43" t="s">
        <v>494</v>
      </c>
      <c r="C320" s="44" t="s">
        <v>92</v>
      </c>
      <c r="D320" s="44" t="s">
        <v>704</v>
      </c>
      <c r="E320" s="44" t="s">
        <v>73</v>
      </c>
      <c r="F320" s="45">
        <v>9510189</v>
      </c>
      <c r="G320" s="45">
        <v>1458116.25</v>
      </c>
      <c r="H320" s="46">
        <f t="shared" si="8"/>
        <v>0.15332147973084448</v>
      </c>
    </row>
    <row r="321" spans="1:8" ht="25.5" x14ac:dyDescent="0.2">
      <c r="A321" s="42">
        <f t="shared" si="9"/>
        <v>312</v>
      </c>
      <c r="B321" s="43" t="s">
        <v>333</v>
      </c>
      <c r="C321" s="44" t="s">
        <v>92</v>
      </c>
      <c r="D321" s="44" t="s">
        <v>704</v>
      </c>
      <c r="E321" s="44" t="s">
        <v>135</v>
      </c>
      <c r="F321" s="45">
        <v>9510189</v>
      </c>
      <c r="G321" s="45">
        <v>1458116.25</v>
      </c>
      <c r="H321" s="46">
        <f t="shared" si="8"/>
        <v>0.15332147973084448</v>
      </c>
    </row>
    <row r="322" spans="1:8" x14ac:dyDescent="0.2">
      <c r="A322" s="42">
        <f t="shared" si="9"/>
        <v>313</v>
      </c>
      <c r="B322" s="43" t="s">
        <v>542</v>
      </c>
      <c r="C322" s="44" t="s">
        <v>92</v>
      </c>
      <c r="D322" s="44" t="s">
        <v>705</v>
      </c>
      <c r="E322" s="44" t="s">
        <v>73</v>
      </c>
      <c r="F322" s="45">
        <v>27043520</v>
      </c>
      <c r="G322" s="45">
        <v>179400</v>
      </c>
      <c r="H322" s="46">
        <f t="shared" si="8"/>
        <v>6.6337518192897968E-3</v>
      </c>
    </row>
    <row r="323" spans="1:8" ht="25.5" x14ac:dyDescent="0.2">
      <c r="A323" s="42">
        <f t="shared" si="9"/>
        <v>314</v>
      </c>
      <c r="B323" s="43" t="s">
        <v>333</v>
      </c>
      <c r="C323" s="44" t="s">
        <v>92</v>
      </c>
      <c r="D323" s="44" t="s">
        <v>705</v>
      </c>
      <c r="E323" s="44" t="s">
        <v>135</v>
      </c>
      <c r="F323" s="45">
        <v>27043520</v>
      </c>
      <c r="G323" s="45">
        <v>179400</v>
      </c>
      <c r="H323" s="46">
        <f t="shared" si="8"/>
        <v>6.6337518192897968E-3</v>
      </c>
    </row>
    <row r="324" spans="1:8" ht="38.25" x14ac:dyDescent="0.2">
      <c r="A324" s="42">
        <f t="shared" si="9"/>
        <v>315</v>
      </c>
      <c r="B324" s="43" t="s">
        <v>548</v>
      </c>
      <c r="C324" s="44" t="s">
        <v>92</v>
      </c>
      <c r="D324" s="44" t="s">
        <v>706</v>
      </c>
      <c r="E324" s="44" t="s">
        <v>73</v>
      </c>
      <c r="F324" s="45">
        <v>2440900</v>
      </c>
      <c r="G324" s="45">
        <v>0</v>
      </c>
      <c r="H324" s="46">
        <f t="shared" si="8"/>
        <v>0</v>
      </c>
    </row>
    <row r="325" spans="1:8" ht="25.5" x14ac:dyDescent="0.2">
      <c r="A325" s="42">
        <f t="shared" si="9"/>
        <v>316</v>
      </c>
      <c r="B325" s="43" t="s">
        <v>333</v>
      </c>
      <c r="C325" s="44" t="s">
        <v>92</v>
      </c>
      <c r="D325" s="44" t="s">
        <v>706</v>
      </c>
      <c r="E325" s="44" t="s">
        <v>135</v>
      </c>
      <c r="F325" s="45">
        <v>2440900</v>
      </c>
      <c r="G325" s="45">
        <v>0</v>
      </c>
      <c r="H325" s="46">
        <f t="shared" si="8"/>
        <v>0</v>
      </c>
    </row>
    <row r="326" spans="1:8" ht="38.25" x14ac:dyDescent="0.2">
      <c r="A326" s="42">
        <f t="shared" si="9"/>
        <v>317</v>
      </c>
      <c r="B326" s="43" t="s">
        <v>549</v>
      </c>
      <c r="C326" s="44" t="s">
        <v>92</v>
      </c>
      <c r="D326" s="44" t="s">
        <v>707</v>
      </c>
      <c r="E326" s="44" t="s">
        <v>73</v>
      </c>
      <c r="F326" s="45">
        <v>2440900</v>
      </c>
      <c r="G326" s="45">
        <v>0</v>
      </c>
      <c r="H326" s="46">
        <f t="shared" si="8"/>
        <v>0</v>
      </c>
    </row>
    <row r="327" spans="1:8" ht="25.5" x14ac:dyDescent="0.2">
      <c r="A327" s="42">
        <f t="shared" si="9"/>
        <v>318</v>
      </c>
      <c r="B327" s="43" t="s">
        <v>333</v>
      </c>
      <c r="C327" s="44" t="s">
        <v>92</v>
      </c>
      <c r="D327" s="44" t="s">
        <v>707</v>
      </c>
      <c r="E327" s="44" t="s">
        <v>135</v>
      </c>
      <c r="F327" s="45">
        <v>2440900</v>
      </c>
      <c r="G327" s="45">
        <v>0</v>
      </c>
      <c r="H327" s="46">
        <f t="shared" si="8"/>
        <v>0</v>
      </c>
    </row>
    <row r="328" spans="1:8" ht="38.25" x14ac:dyDescent="0.2">
      <c r="A328" s="42">
        <f t="shared" si="9"/>
        <v>319</v>
      </c>
      <c r="B328" s="43" t="s">
        <v>708</v>
      </c>
      <c r="C328" s="44" t="s">
        <v>92</v>
      </c>
      <c r="D328" s="44" t="s">
        <v>709</v>
      </c>
      <c r="E328" s="44" t="s">
        <v>73</v>
      </c>
      <c r="F328" s="45">
        <v>12000000</v>
      </c>
      <c r="G328" s="45">
        <v>0</v>
      </c>
      <c r="H328" s="46">
        <f t="shared" si="8"/>
        <v>0</v>
      </c>
    </row>
    <row r="329" spans="1:8" ht="25.5" x14ac:dyDescent="0.2">
      <c r="A329" s="42">
        <f t="shared" si="9"/>
        <v>320</v>
      </c>
      <c r="B329" s="43" t="s">
        <v>333</v>
      </c>
      <c r="C329" s="44" t="s">
        <v>92</v>
      </c>
      <c r="D329" s="44" t="s">
        <v>709</v>
      </c>
      <c r="E329" s="44" t="s">
        <v>135</v>
      </c>
      <c r="F329" s="45">
        <v>12000000</v>
      </c>
      <c r="G329" s="45">
        <v>0</v>
      </c>
      <c r="H329" s="46">
        <f t="shared" si="8"/>
        <v>0</v>
      </c>
    </row>
    <row r="330" spans="1:8" x14ac:dyDescent="0.2">
      <c r="A330" s="42">
        <f t="shared" si="9"/>
        <v>321</v>
      </c>
      <c r="B330" s="43" t="s">
        <v>693</v>
      </c>
      <c r="C330" s="44" t="s">
        <v>92</v>
      </c>
      <c r="D330" s="44" t="s">
        <v>262</v>
      </c>
      <c r="E330" s="44" t="s">
        <v>73</v>
      </c>
      <c r="F330" s="45">
        <v>622000</v>
      </c>
      <c r="G330" s="45">
        <v>106280</v>
      </c>
      <c r="H330" s="46">
        <f t="shared" si="8"/>
        <v>0.17086816720257234</v>
      </c>
    </row>
    <row r="331" spans="1:8" ht="76.5" x14ac:dyDescent="0.2">
      <c r="A331" s="42">
        <f t="shared" si="9"/>
        <v>322</v>
      </c>
      <c r="B331" s="43" t="s">
        <v>710</v>
      </c>
      <c r="C331" s="44" t="s">
        <v>92</v>
      </c>
      <c r="D331" s="44" t="s">
        <v>223</v>
      </c>
      <c r="E331" s="44" t="s">
        <v>73</v>
      </c>
      <c r="F331" s="45">
        <v>622000</v>
      </c>
      <c r="G331" s="45">
        <v>106280</v>
      </c>
      <c r="H331" s="46">
        <f t="shared" ref="H331:H394" si="10">G331/F331</f>
        <v>0.17086816720257234</v>
      </c>
    </row>
    <row r="332" spans="1:8" ht="25.5" x14ac:dyDescent="0.2">
      <c r="A332" s="42">
        <f t="shared" ref="A332:A395" si="11">A331+1</f>
        <v>323</v>
      </c>
      <c r="B332" s="43" t="s">
        <v>333</v>
      </c>
      <c r="C332" s="44" t="s">
        <v>92</v>
      </c>
      <c r="D332" s="44" t="s">
        <v>223</v>
      </c>
      <c r="E332" s="44" t="s">
        <v>135</v>
      </c>
      <c r="F332" s="45">
        <v>622000</v>
      </c>
      <c r="G332" s="45">
        <v>106280</v>
      </c>
      <c r="H332" s="46">
        <f t="shared" si="10"/>
        <v>0.17086816720257234</v>
      </c>
    </row>
    <row r="333" spans="1:8" x14ac:dyDescent="0.2">
      <c r="A333" s="42">
        <f t="shared" si="11"/>
        <v>324</v>
      </c>
      <c r="B333" s="43" t="s">
        <v>299</v>
      </c>
      <c r="C333" s="44" t="s">
        <v>300</v>
      </c>
      <c r="D333" s="44" t="s">
        <v>175</v>
      </c>
      <c r="E333" s="44" t="s">
        <v>73</v>
      </c>
      <c r="F333" s="45">
        <v>69602667.879999995</v>
      </c>
      <c r="G333" s="45">
        <v>21144717.640000001</v>
      </c>
      <c r="H333" s="46">
        <f t="shared" si="10"/>
        <v>0.3037917695404293</v>
      </c>
    </row>
    <row r="334" spans="1:8" ht="38.25" x14ac:dyDescent="0.2">
      <c r="A334" s="42">
        <f t="shared" si="11"/>
        <v>325</v>
      </c>
      <c r="B334" s="43" t="s">
        <v>711</v>
      </c>
      <c r="C334" s="44" t="s">
        <v>300</v>
      </c>
      <c r="D334" s="44" t="s">
        <v>224</v>
      </c>
      <c r="E334" s="44" t="s">
        <v>73</v>
      </c>
      <c r="F334" s="45">
        <v>69602667.879999995</v>
      </c>
      <c r="G334" s="45">
        <v>21144717.640000001</v>
      </c>
      <c r="H334" s="46">
        <f t="shared" si="10"/>
        <v>0.3037917695404293</v>
      </c>
    </row>
    <row r="335" spans="1:8" x14ac:dyDescent="0.2">
      <c r="A335" s="42">
        <f t="shared" si="11"/>
        <v>326</v>
      </c>
      <c r="B335" s="43" t="s">
        <v>394</v>
      </c>
      <c r="C335" s="44" t="s">
        <v>300</v>
      </c>
      <c r="D335" s="44" t="s">
        <v>263</v>
      </c>
      <c r="E335" s="44" t="s">
        <v>73</v>
      </c>
      <c r="F335" s="45">
        <v>69602667.879999995</v>
      </c>
      <c r="G335" s="45">
        <v>21144717.640000001</v>
      </c>
      <c r="H335" s="46">
        <f t="shared" si="10"/>
        <v>0.3037917695404293</v>
      </c>
    </row>
    <row r="336" spans="1:8" ht="25.5" x14ac:dyDescent="0.2">
      <c r="A336" s="42">
        <f t="shared" si="11"/>
        <v>327</v>
      </c>
      <c r="B336" s="43" t="s">
        <v>395</v>
      </c>
      <c r="C336" s="44" t="s">
        <v>300</v>
      </c>
      <c r="D336" s="44" t="s">
        <v>225</v>
      </c>
      <c r="E336" s="44" t="s">
        <v>73</v>
      </c>
      <c r="F336" s="45">
        <v>59648601.229999997</v>
      </c>
      <c r="G336" s="45">
        <v>14085218.75</v>
      </c>
      <c r="H336" s="46">
        <f t="shared" si="10"/>
        <v>0.23613661443105061</v>
      </c>
    </row>
    <row r="337" spans="1:8" x14ac:dyDescent="0.2">
      <c r="A337" s="42">
        <f t="shared" si="11"/>
        <v>328</v>
      </c>
      <c r="B337" s="43" t="s">
        <v>340</v>
      </c>
      <c r="C337" s="44" t="s">
        <v>300</v>
      </c>
      <c r="D337" s="44" t="s">
        <v>225</v>
      </c>
      <c r="E337" s="44" t="s">
        <v>136</v>
      </c>
      <c r="F337" s="45">
        <v>52294364.82</v>
      </c>
      <c r="G337" s="45">
        <v>12575535.57</v>
      </c>
      <c r="H337" s="46">
        <f t="shared" si="10"/>
        <v>0.24047592151249308</v>
      </c>
    </row>
    <row r="338" spans="1:8" ht="25.5" x14ac:dyDescent="0.2">
      <c r="A338" s="42">
        <f t="shared" si="11"/>
        <v>329</v>
      </c>
      <c r="B338" s="43" t="s">
        <v>333</v>
      </c>
      <c r="C338" s="44" t="s">
        <v>300</v>
      </c>
      <c r="D338" s="44" t="s">
        <v>225</v>
      </c>
      <c r="E338" s="44" t="s">
        <v>135</v>
      </c>
      <c r="F338" s="45">
        <v>6051786.4100000001</v>
      </c>
      <c r="G338" s="45">
        <v>1194647.18</v>
      </c>
      <c r="H338" s="46">
        <f t="shared" si="10"/>
        <v>0.19740405544154027</v>
      </c>
    </row>
    <row r="339" spans="1:8" x14ac:dyDescent="0.2">
      <c r="A339" s="42">
        <f t="shared" si="11"/>
        <v>330</v>
      </c>
      <c r="B339" s="43" t="s">
        <v>336</v>
      </c>
      <c r="C339" s="44" t="s">
        <v>300</v>
      </c>
      <c r="D339" s="44" t="s">
        <v>225</v>
      </c>
      <c r="E339" s="44" t="s">
        <v>137</v>
      </c>
      <c r="F339" s="45">
        <v>1302450</v>
      </c>
      <c r="G339" s="45">
        <v>315036</v>
      </c>
      <c r="H339" s="46">
        <f t="shared" si="10"/>
        <v>0.24187953472302201</v>
      </c>
    </row>
    <row r="340" spans="1:8" ht="25.5" x14ac:dyDescent="0.2">
      <c r="A340" s="42">
        <f t="shared" si="11"/>
        <v>331</v>
      </c>
      <c r="B340" s="43" t="s">
        <v>396</v>
      </c>
      <c r="C340" s="44" t="s">
        <v>300</v>
      </c>
      <c r="D340" s="44" t="s">
        <v>226</v>
      </c>
      <c r="E340" s="44" t="s">
        <v>73</v>
      </c>
      <c r="F340" s="45">
        <v>3758880.78</v>
      </c>
      <c r="G340" s="45">
        <v>2498910.48</v>
      </c>
      <c r="H340" s="46">
        <f t="shared" si="10"/>
        <v>0.66480173920280605</v>
      </c>
    </row>
    <row r="341" spans="1:8" ht="25.5" x14ac:dyDescent="0.2">
      <c r="A341" s="42">
        <f t="shared" si="11"/>
        <v>332</v>
      </c>
      <c r="B341" s="43" t="s">
        <v>333</v>
      </c>
      <c r="C341" s="44" t="s">
        <v>300</v>
      </c>
      <c r="D341" s="44" t="s">
        <v>226</v>
      </c>
      <c r="E341" s="44" t="s">
        <v>135</v>
      </c>
      <c r="F341" s="45">
        <v>3758880.78</v>
      </c>
      <c r="G341" s="45">
        <v>2498910.48</v>
      </c>
      <c r="H341" s="46">
        <f t="shared" si="10"/>
        <v>0.66480173920280605</v>
      </c>
    </row>
    <row r="342" spans="1:8" ht="25.5" x14ac:dyDescent="0.2">
      <c r="A342" s="42">
        <f t="shared" si="11"/>
        <v>333</v>
      </c>
      <c r="B342" s="43" t="s">
        <v>397</v>
      </c>
      <c r="C342" s="44" t="s">
        <v>300</v>
      </c>
      <c r="D342" s="44" t="s">
        <v>227</v>
      </c>
      <c r="E342" s="44" t="s">
        <v>73</v>
      </c>
      <c r="F342" s="45">
        <v>6145185.8700000001</v>
      </c>
      <c r="G342" s="45">
        <v>4560588.41</v>
      </c>
      <c r="H342" s="46">
        <f t="shared" si="10"/>
        <v>0.74214002740978124</v>
      </c>
    </row>
    <row r="343" spans="1:8" ht="25.5" x14ac:dyDescent="0.2">
      <c r="A343" s="42">
        <f t="shared" si="11"/>
        <v>334</v>
      </c>
      <c r="B343" s="43" t="s">
        <v>333</v>
      </c>
      <c r="C343" s="44" t="s">
        <v>300</v>
      </c>
      <c r="D343" s="44" t="s">
        <v>227</v>
      </c>
      <c r="E343" s="44" t="s">
        <v>135</v>
      </c>
      <c r="F343" s="45">
        <v>6145185.8700000001</v>
      </c>
      <c r="G343" s="45">
        <v>4560588.41</v>
      </c>
      <c r="H343" s="46">
        <f t="shared" si="10"/>
        <v>0.74214002740978124</v>
      </c>
    </row>
    <row r="344" spans="1:8" ht="25.5" x14ac:dyDescent="0.2">
      <c r="A344" s="42">
        <f t="shared" si="11"/>
        <v>335</v>
      </c>
      <c r="B344" s="43" t="s">
        <v>398</v>
      </c>
      <c r="C344" s="44" t="s">
        <v>300</v>
      </c>
      <c r="D344" s="44" t="s">
        <v>320</v>
      </c>
      <c r="E344" s="44" t="s">
        <v>73</v>
      </c>
      <c r="F344" s="45">
        <v>50000</v>
      </c>
      <c r="G344" s="45">
        <v>0</v>
      </c>
      <c r="H344" s="46">
        <f t="shared" si="10"/>
        <v>0</v>
      </c>
    </row>
    <row r="345" spans="1:8" ht="25.5" x14ac:dyDescent="0.2">
      <c r="A345" s="42">
        <f t="shared" si="11"/>
        <v>336</v>
      </c>
      <c r="B345" s="43" t="s">
        <v>333</v>
      </c>
      <c r="C345" s="44" t="s">
        <v>300</v>
      </c>
      <c r="D345" s="44" t="s">
        <v>320</v>
      </c>
      <c r="E345" s="44" t="s">
        <v>135</v>
      </c>
      <c r="F345" s="45">
        <v>50000</v>
      </c>
      <c r="G345" s="45">
        <v>0</v>
      </c>
      <c r="H345" s="46">
        <f t="shared" si="10"/>
        <v>0</v>
      </c>
    </row>
    <row r="346" spans="1:8" x14ac:dyDescent="0.2">
      <c r="A346" s="42">
        <f t="shared" si="11"/>
        <v>337</v>
      </c>
      <c r="B346" s="43" t="s">
        <v>301</v>
      </c>
      <c r="C346" s="44" t="s">
        <v>93</v>
      </c>
      <c r="D346" s="44" t="s">
        <v>175</v>
      </c>
      <c r="E346" s="44" t="s">
        <v>73</v>
      </c>
      <c r="F346" s="45">
        <v>31965609.09</v>
      </c>
      <c r="G346" s="45">
        <v>2326851.04</v>
      </c>
      <c r="H346" s="46">
        <f t="shared" si="10"/>
        <v>7.279232607295831E-2</v>
      </c>
    </row>
    <row r="347" spans="1:8" ht="25.5" x14ac:dyDescent="0.2">
      <c r="A347" s="42">
        <f t="shared" si="11"/>
        <v>338</v>
      </c>
      <c r="B347" s="43" t="s">
        <v>689</v>
      </c>
      <c r="C347" s="44" t="s">
        <v>93</v>
      </c>
      <c r="D347" s="44" t="s">
        <v>206</v>
      </c>
      <c r="E347" s="44" t="s">
        <v>73</v>
      </c>
      <c r="F347" s="45">
        <v>21592400</v>
      </c>
      <c r="G347" s="45">
        <v>189970</v>
      </c>
      <c r="H347" s="46">
        <f t="shared" si="10"/>
        <v>8.7980030010559266E-3</v>
      </c>
    </row>
    <row r="348" spans="1:8" ht="25.5" x14ac:dyDescent="0.2">
      <c r="A348" s="42">
        <f t="shared" si="11"/>
        <v>339</v>
      </c>
      <c r="B348" s="43" t="s">
        <v>712</v>
      </c>
      <c r="C348" s="44" t="s">
        <v>93</v>
      </c>
      <c r="D348" s="44" t="s">
        <v>264</v>
      </c>
      <c r="E348" s="44" t="s">
        <v>73</v>
      </c>
      <c r="F348" s="45">
        <v>20592400</v>
      </c>
      <c r="G348" s="45">
        <v>189970</v>
      </c>
      <c r="H348" s="46">
        <f t="shared" si="10"/>
        <v>9.2252481498028404E-3</v>
      </c>
    </row>
    <row r="349" spans="1:8" ht="25.5" x14ac:dyDescent="0.2">
      <c r="A349" s="42">
        <f t="shared" si="11"/>
        <v>340</v>
      </c>
      <c r="B349" s="43" t="s">
        <v>399</v>
      </c>
      <c r="C349" s="44" t="s">
        <v>93</v>
      </c>
      <c r="D349" s="44" t="s">
        <v>228</v>
      </c>
      <c r="E349" s="44" t="s">
        <v>73</v>
      </c>
      <c r="F349" s="45">
        <v>10013000</v>
      </c>
      <c r="G349" s="45">
        <v>0</v>
      </c>
      <c r="H349" s="46">
        <f t="shared" si="10"/>
        <v>0</v>
      </c>
    </row>
    <row r="350" spans="1:8" ht="25.5" x14ac:dyDescent="0.2">
      <c r="A350" s="42">
        <f t="shared" si="11"/>
        <v>341</v>
      </c>
      <c r="B350" s="43" t="s">
        <v>333</v>
      </c>
      <c r="C350" s="44" t="s">
        <v>93</v>
      </c>
      <c r="D350" s="44" t="s">
        <v>228</v>
      </c>
      <c r="E350" s="44" t="s">
        <v>135</v>
      </c>
      <c r="F350" s="45">
        <v>10013000</v>
      </c>
      <c r="G350" s="45">
        <v>0</v>
      </c>
      <c r="H350" s="46">
        <f t="shared" si="10"/>
        <v>0</v>
      </c>
    </row>
    <row r="351" spans="1:8" ht="25.5" x14ac:dyDescent="0.2">
      <c r="A351" s="42">
        <f t="shared" si="11"/>
        <v>342</v>
      </c>
      <c r="B351" s="43" t="s">
        <v>400</v>
      </c>
      <c r="C351" s="44" t="s">
        <v>93</v>
      </c>
      <c r="D351" s="44" t="s">
        <v>229</v>
      </c>
      <c r="E351" s="44" t="s">
        <v>73</v>
      </c>
      <c r="F351" s="45">
        <v>2000000</v>
      </c>
      <c r="G351" s="45">
        <v>0</v>
      </c>
      <c r="H351" s="46">
        <f t="shared" si="10"/>
        <v>0</v>
      </c>
    </row>
    <row r="352" spans="1:8" x14ac:dyDescent="0.2">
      <c r="A352" s="42">
        <f t="shared" si="11"/>
        <v>343</v>
      </c>
      <c r="B352" s="43" t="s">
        <v>340</v>
      </c>
      <c r="C352" s="44" t="s">
        <v>93</v>
      </c>
      <c r="D352" s="44" t="s">
        <v>229</v>
      </c>
      <c r="E352" s="44" t="s">
        <v>136</v>
      </c>
      <c r="F352" s="45">
        <v>2000000</v>
      </c>
      <c r="G352" s="45">
        <v>0</v>
      </c>
      <c r="H352" s="46">
        <f t="shared" si="10"/>
        <v>0</v>
      </c>
    </row>
    <row r="353" spans="1:8" ht="38.25" x14ac:dyDescent="0.2">
      <c r="A353" s="42">
        <f t="shared" si="11"/>
        <v>344</v>
      </c>
      <c r="B353" s="43" t="s">
        <v>401</v>
      </c>
      <c r="C353" s="44" t="s">
        <v>93</v>
      </c>
      <c r="D353" s="44" t="s">
        <v>230</v>
      </c>
      <c r="E353" s="44" t="s">
        <v>73</v>
      </c>
      <c r="F353" s="45">
        <v>100000</v>
      </c>
      <c r="G353" s="45">
        <v>0</v>
      </c>
      <c r="H353" s="46">
        <f t="shared" si="10"/>
        <v>0</v>
      </c>
    </row>
    <row r="354" spans="1:8" ht="25.5" x14ac:dyDescent="0.2">
      <c r="A354" s="42">
        <f t="shared" si="11"/>
        <v>345</v>
      </c>
      <c r="B354" s="43" t="s">
        <v>333</v>
      </c>
      <c r="C354" s="44" t="s">
        <v>93</v>
      </c>
      <c r="D354" s="44" t="s">
        <v>230</v>
      </c>
      <c r="E354" s="44" t="s">
        <v>135</v>
      </c>
      <c r="F354" s="45">
        <v>100000</v>
      </c>
      <c r="G354" s="45">
        <v>0</v>
      </c>
      <c r="H354" s="46">
        <f t="shared" si="10"/>
        <v>0</v>
      </c>
    </row>
    <row r="355" spans="1:8" ht="89.25" x14ac:dyDescent="0.2">
      <c r="A355" s="42">
        <f t="shared" si="11"/>
        <v>346</v>
      </c>
      <c r="B355" s="43" t="s">
        <v>495</v>
      </c>
      <c r="C355" s="44" t="s">
        <v>93</v>
      </c>
      <c r="D355" s="44" t="s">
        <v>402</v>
      </c>
      <c r="E355" s="44" t="s">
        <v>73</v>
      </c>
      <c r="F355" s="45">
        <v>901700</v>
      </c>
      <c r="G355" s="45">
        <v>0</v>
      </c>
      <c r="H355" s="46">
        <f t="shared" si="10"/>
        <v>0</v>
      </c>
    </row>
    <row r="356" spans="1:8" ht="25.5" x14ac:dyDescent="0.2">
      <c r="A356" s="42">
        <f t="shared" si="11"/>
        <v>347</v>
      </c>
      <c r="B356" s="43" t="s">
        <v>333</v>
      </c>
      <c r="C356" s="44" t="s">
        <v>93</v>
      </c>
      <c r="D356" s="44" t="s">
        <v>402</v>
      </c>
      <c r="E356" s="44" t="s">
        <v>135</v>
      </c>
      <c r="F356" s="45">
        <v>901700</v>
      </c>
      <c r="G356" s="45">
        <v>0</v>
      </c>
      <c r="H356" s="46">
        <f t="shared" si="10"/>
        <v>0</v>
      </c>
    </row>
    <row r="357" spans="1:8" ht="51" x14ac:dyDescent="0.2">
      <c r="A357" s="42">
        <f t="shared" si="11"/>
        <v>348</v>
      </c>
      <c r="B357" s="43" t="s">
        <v>496</v>
      </c>
      <c r="C357" s="44" t="s">
        <v>93</v>
      </c>
      <c r="D357" s="44" t="s">
        <v>231</v>
      </c>
      <c r="E357" s="44" t="s">
        <v>73</v>
      </c>
      <c r="F357" s="45">
        <v>7577700</v>
      </c>
      <c r="G357" s="45">
        <v>189970</v>
      </c>
      <c r="H357" s="46">
        <f t="shared" si="10"/>
        <v>2.5069612151444369E-2</v>
      </c>
    </row>
    <row r="358" spans="1:8" ht="25.5" x14ac:dyDescent="0.2">
      <c r="A358" s="42">
        <f t="shared" si="11"/>
        <v>349</v>
      </c>
      <c r="B358" s="43" t="s">
        <v>333</v>
      </c>
      <c r="C358" s="44" t="s">
        <v>93</v>
      </c>
      <c r="D358" s="44" t="s">
        <v>231</v>
      </c>
      <c r="E358" s="44" t="s">
        <v>135</v>
      </c>
      <c r="F358" s="45">
        <v>7577700</v>
      </c>
      <c r="G358" s="45">
        <v>189970</v>
      </c>
      <c r="H358" s="46">
        <f t="shared" si="10"/>
        <v>2.5069612151444369E-2</v>
      </c>
    </row>
    <row r="359" spans="1:8" ht="38.25" x14ac:dyDescent="0.2">
      <c r="A359" s="42">
        <f t="shared" si="11"/>
        <v>350</v>
      </c>
      <c r="B359" s="43" t="s">
        <v>713</v>
      </c>
      <c r="C359" s="44" t="s">
        <v>93</v>
      </c>
      <c r="D359" s="44" t="s">
        <v>267</v>
      </c>
      <c r="E359" s="44" t="s">
        <v>73</v>
      </c>
      <c r="F359" s="45">
        <v>1000000</v>
      </c>
      <c r="G359" s="45">
        <v>0</v>
      </c>
      <c r="H359" s="46">
        <f t="shared" si="10"/>
        <v>0</v>
      </c>
    </row>
    <row r="360" spans="1:8" ht="25.5" x14ac:dyDescent="0.2">
      <c r="A360" s="42">
        <f t="shared" si="11"/>
        <v>351</v>
      </c>
      <c r="B360" s="43" t="s">
        <v>714</v>
      </c>
      <c r="C360" s="44" t="s">
        <v>93</v>
      </c>
      <c r="D360" s="44" t="s">
        <v>234</v>
      </c>
      <c r="E360" s="44" t="s">
        <v>73</v>
      </c>
      <c r="F360" s="45">
        <v>500000</v>
      </c>
      <c r="G360" s="45">
        <v>0</v>
      </c>
      <c r="H360" s="46">
        <f t="shared" si="10"/>
        <v>0</v>
      </c>
    </row>
    <row r="361" spans="1:8" ht="25.5" x14ac:dyDescent="0.2">
      <c r="A361" s="42">
        <f t="shared" si="11"/>
        <v>352</v>
      </c>
      <c r="B361" s="43" t="s">
        <v>333</v>
      </c>
      <c r="C361" s="44" t="s">
        <v>93</v>
      </c>
      <c r="D361" s="44" t="s">
        <v>234</v>
      </c>
      <c r="E361" s="44" t="s">
        <v>135</v>
      </c>
      <c r="F361" s="45">
        <v>500000</v>
      </c>
      <c r="G361" s="45">
        <v>0</v>
      </c>
      <c r="H361" s="46">
        <f t="shared" si="10"/>
        <v>0</v>
      </c>
    </row>
    <row r="362" spans="1:8" ht="25.5" x14ac:dyDescent="0.2">
      <c r="A362" s="42">
        <f t="shared" si="11"/>
        <v>353</v>
      </c>
      <c r="B362" s="43" t="s">
        <v>403</v>
      </c>
      <c r="C362" s="44" t="s">
        <v>93</v>
      </c>
      <c r="D362" s="44" t="s">
        <v>715</v>
      </c>
      <c r="E362" s="44" t="s">
        <v>73</v>
      </c>
      <c r="F362" s="45">
        <v>500000</v>
      </c>
      <c r="G362" s="45">
        <v>0</v>
      </c>
      <c r="H362" s="46">
        <f t="shared" si="10"/>
        <v>0</v>
      </c>
    </row>
    <row r="363" spans="1:8" ht="25.5" x14ac:dyDescent="0.2">
      <c r="A363" s="42">
        <f t="shared" si="11"/>
        <v>354</v>
      </c>
      <c r="B363" s="43" t="s">
        <v>333</v>
      </c>
      <c r="C363" s="44" t="s">
        <v>93</v>
      </c>
      <c r="D363" s="44" t="s">
        <v>715</v>
      </c>
      <c r="E363" s="44" t="s">
        <v>135</v>
      </c>
      <c r="F363" s="45">
        <v>500000</v>
      </c>
      <c r="G363" s="45">
        <v>0</v>
      </c>
      <c r="H363" s="46">
        <f t="shared" si="10"/>
        <v>0</v>
      </c>
    </row>
    <row r="364" spans="1:8" ht="38.25" x14ac:dyDescent="0.2">
      <c r="A364" s="42">
        <f t="shared" si="11"/>
        <v>355</v>
      </c>
      <c r="B364" s="43" t="s">
        <v>711</v>
      </c>
      <c r="C364" s="44" t="s">
        <v>93</v>
      </c>
      <c r="D364" s="44" t="s">
        <v>224</v>
      </c>
      <c r="E364" s="44" t="s">
        <v>73</v>
      </c>
      <c r="F364" s="45">
        <v>10373209.09</v>
      </c>
      <c r="G364" s="45">
        <v>2136881.04</v>
      </c>
      <c r="H364" s="46">
        <f t="shared" si="10"/>
        <v>0.20599999686307296</v>
      </c>
    </row>
    <row r="365" spans="1:8" ht="25.5" x14ac:dyDescent="0.2">
      <c r="A365" s="42">
        <f t="shared" si="11"/>
        <v>356</v>
      </c>
      <c r="B365" s="43" t="s">
        <v>404</v>
      </c>
      <c r="C365" s="44" t="s">
        <v>93</v>
      </c>
      <c r="D365" s="44" t="s">
        <v>265</v>
      </c>
      <c r="E365" s="44" t="s">
        <v>73</v>
      </c>
      <c r="F365" s="45">
        <v>9539849.0899999999</v>
      </c>
      <c r="G365" s="45">
        <v>2039131.04</v>
      </c>
      <c r="H365" s="46">
        <f t="shared" si="10"/>
        <v>0.21374877325234504</v>
      </c>
    </row>
    <row r="366" spans="1:8" ht="25.5" x14ac:dyDescent="0.2">
      <c r="A366" s="42">
        <f t="shared" si="11"/>
        <v>357</v>
      </c>
      <c r="B366" s="43" t="s">
        <v>405</v>
      </c>
      <c r="C366" s="44" t="s">
        <v>93</v>
      </c>
      <c r="D366" s="44" t="s">
        <v>233</v>
      </c>
      <c r="E366" s="44" t="s">
        <v>73</v>
      </c>
      <c r="F366" s="45">
        <v>643120</v>
      </c>
      <c r="G366" s="45">
        <v>34355</v>
      </c>
      <c r="H366" s="46">
        <f t="shared" si="10"/>
        <v>5.3419268565742008E-2</v>
      </c>
    </row>
    <row r="367" spans="1:8" x14ac:dyDescent="0.2">
      <c r="A367" s="42">
        <f t="shared" si="11"/>
        <v>358</v>
      </c>
      <c r="B367" s="43" t="s">
        <v>340</v>
      </c>
      <c r="C367" s="44" t="s">
        <v>93</v>
      </c>
      <c r="D367" s="44" t="s">
        <v>233</v>
      </c>
      <c r="E367" s="44" t="s">
        <v>136</v>
      </c>
      <c r="F367" s="45">
        <v>396420</v>
      </c>
      <c r="G367" s="45">
        <v>0</v>
      </c>
      <c r="H367" s="46">
        <f t="shared" si="10"/>
        <v>0</v>
      </c>
    </row>
    <row r="368" spans="1:8" ht="25.5" x14ac:dyDescent="0.2">
      <c r="A368" s="42">
        <f t="shared" si="11"/>
        <v>359</v>
      </c>
      <c r="B368" s="43" t="s">
        <v>333</v>
      </c>
      <c r="C368" s="44" t="s">
        <v>93</v>
      </c>
      <c r="D368" s="44" t="s">
        <v>233</v>
      </c>
      <c r="E368" s="44" t="s">
        <v>135</v>
      </c>
      <c r="F368" s="45">
        <v>246700</v>
      </c>
      <c r="G368" s="45">
        <v>34355</v>
      </c>
      <c r="H368" s="46">
        <f t="shared" si="10"/>
        <v>0.13925820835022296</v>
      </c>
    </row>
    <row r="369" spans="1:8" ht="25.5" x14ac:dyDescent="0.2">
      <c r="A369" s="42">
        <f t="shared" si="11"/>
        <v>360</v>
      </c>
      <c r="B369" s="43" t="s">
        <v>550</v>
      </c>
      <c r="C369" s="44" t="s">
        <v>93</v>
      </c>
      <c r="D369" s="44" t="s">
        <v>551</v>
      </c>
      <c r="E369" s="44" t="s">
        <v>73</v>
      </c>
      <c r="F369" s="45">
        <v>75800</v>
      </c>
      <c r="G369" s="45">
        <v>0</v>
      </c>
      <c r="H369" s="46">
        <f t="shared" si="10"/>
        <v>0</v>
      </c>
    </row>
    <row r="370" spans="1:8" ht="25.5" x14ac:dyDescent="0.2">
      <c r="A370" s="42">
        <f t="shared" si="11"/>
        <v>361</v>
      </c>
      <c r="B370" s="43" t="s">
        <v>333</v>
      </c>
      <c r="C370" s="44" t="s">
        <v>93</v>
      </c>
      <c r="D370" s="44" t="s">
        <v>551</v>
      </c>
      <c r="E370" s="44" t="s">
        <v>135</v>
      </c>
      <c r="F370" s="45">
        <v>75800</v>
      </c>
      <c r="G370" s="45">
        <v>0</v>
      </c>
      <c r="H370" s="46">
        <f t="shared" si="10"/>
        <v>0</v>
      </c>
    </row>
    <row r="371" spans="1:8" ht="25.5" x14ac:dyDescent="0.2">
      <c r="A371" s="42">
        <f t="shared" si="11"/>
        <v>362</v>
      </c>
      <c r="B371" s="43" t="s">
        <v>552</v>
      </c>
      <c r="C371" s="44" t="s">
        <v>93</v>
      </c>
      <c r="D371" s="44" t="s">
        <v>553</v>
      </c>
      <c r="E371" s="44" t="s">
        <v>73</v>
      </c>
      <c r="F371" s="45">
        <v>44000</v>
      </c>
      <c r="G371" s="45">
        <v>0</v>
      </c>
      <c r="H371" s="46">
        <f t="shared" si="10"/>
        <v>0</v>
      </c>
    </row>
    <row r="372" spans="1:8" x14ac:dyDescent="0.2">
      <c r="A372" s="42">
        <f t="shared" si="11"/>
        <v>363</v>
      </c>
      <c r="B372" s="43" t="s">
        <v>343</v>
      </c>
      <c r="C372" s="44" t="s">
        <v>93</v>
      </c>
      <c r="D372" s="44" t="s">
        <v>553</v>
      </c>
      <c r="E372" s="44" t="s">
        <v>173</v>
      </c>
      <c r="F372" s="45">
        <v>44000</v>
      </c>
      <c r="G372" s="45">
        <v>0</v>
      </c>
      <c r="H372" s="46">
        <f t="shared" si="10"/>
        <v>0</v>
      </c>
    </row>
    <row r="373" spans="1:8" ht="25.5" x14ac:dyDescent="0.2">
      <c r="A373" s="42">
        <f t="shared" si="11"/>
        <v>364</v>
      </c>
      <c r="B373" s="43" t="s">
        <v>550</v>
      </c>
      <c r="C373" s="44" t="s">
        <v>93</v>
      </c>
      <c r="D373" s="44" t="s">
        <v>554</v>
      </c>
      <c r="E373" s="44" t="s">
        <v>73</v>
      </c>
      <c r="F373" s="45">
        <v>100000</v>
      </c>
      <c r="G373" s="45">
        <v>0</v>
      </c>
      <c r="H373" s="46">
        <f t="shared" si="10"/>
        <v>0</v>
      </c>
    </row>
    <row r="374" spans="1:8" ht="25.5" x14ac:dyDescent="0.2">
      <c r="A374" s="42">
        <f t="shared" si="11"/>
        <v>365</v>
      </c>
      <c r="B374" s="43" t="s">
        <v>333</v>
      </c>
      <c r="C374" s="44" t="s">
        <v>93</v>
      </c>
      <c r="D374" s="44" t="s">
        <v>554</v>
      </c>
      <c r="E374" s="44" t="s">
        <v>135</v>
      </c>
      <c r="F374" s="45">
        <v>100000</v>
      </c>
      <c r="G374" s="45">
        <v>0</v>
      </c>
      <c r="H374" s="46">
        <f t="shared" si="10"/>
        <v>0</v>
      </c>
    </row>
    <row r="375" spans="1:8" ht="25.5" x14ac:dyDescent="0.2">
      <c r="A375" s="42">
        <f t="shared" si="11"/>
        <v>366</v>
      </c>
      <c r="B375" s="43" t="s">
        <v>552</v>
      </c>
      <c r="C375" s="44" t="s">
        <v>93</v>
      </c>
      <c r="D375" s="44" t="s">
        <v>716</v>
      </c>
      <c r="E375" s="44" t="s">
        <v>73</v>
      </c>
      <c r="F375" s="45">
        <v>90000</v>
      </c>
      <c r="G375" s="45">
        <v>0</v>
      </c>
      <c r="H375" s="46">
        <f t="shared" si="10"/>
        <v>0</v>
      </c>
    </row>
    <row r="376" spans="1:8" x14ac:dyDescent="0.2">
      <c r="A376" s="42">
        <f t="shared" si="11"/>
        <v>367</v>
      </c>
      <c r="B376" s="43" t="s">
        <v>343</v>
      </c>
      <c r="C376" s="44" t="s">
        <v>93</v>
      </c>
      <c r="D376" s="44" t="s">
        <v>716</v>
      </c>
      <c r="E376" s="44" t="s">
        <v>173</v>
      </c>
      <c r="F376" s="45">
        <v>90000</v>
      </c>
      <c r="G376" s="45">
        <v>0</v>
      </c>
      <c r="H376" s="46">
        <f t="shared" si="10"/>
        <v>0</v>
      </c>
    </row>
    <row r="377" spans="1:8" x14ac:dyDescent="0.2">
      <c r="A377" s="42">
        <f t="shared" si="11"/>
        <v>368</v>
      </c>
      <c r="B377" s="43" t="s">
        <v>543</v>
      </c>
      <c r="C377" s="44" t="s">
        <v>93</v>
      </c>
      <c r="D377" s="44" t="s">
        <v>544</v>
      </c>
      <c r="E377" s="44" t="s">
        <v>73</v>
      </c>
      <c r="F377" s="45">
        <v>8586929.0899999999</v>
      </c>
      <c r="G377" s="45">
        <v>2004776.04</v>
      </c>
      <c r="H377" s="46">
        <f t="shared" si="10"/>
        <v>0.23346833530216099</v>
      </c>
    </row>
    <row r="378" spans="1:8" x14ac:dyDescent="0.2">
      <c r="A378" s="42">
        <f t="shared" si="11"/>
        <v>369</v>
      </c>
      <c r="B378" s="43" t="s">
        <v>340</v>
      </c>
      <c r="C378" s="44" t="s">
        <v>93</v>
      </c>
      <c r="D378" s="44" t="s">
        <v>544</v>
      </c>
      <c r="E378" s="44" t="s">
        <v>136</v>
      </c>
      <c r="F378" s="45">
        <v>6963769.5300000003</v>
      </c>
      <c r="G378" s="45">
        <v>1611762.54</v>
      </c>
      <c r="H378" s="46">
        <f t="shared" si="10"/>
        <v>0.23144972461488109</v>
      </c>
    </row>
    <row r="379" spans="1:8" ht="25.5" x14ac:dyDescent="0.2">
      <c r="A379" s="42">
        <f t="shared" si="11"/>
        <v>370</v>
      </c>
      <c r="B379" s="43" t="s">
        <v>333</v>
      </c>
      <c r="C379" s="44" t="s">
        <v>93</v>
      </c>
      <c r="D379" s="44" t="s">
        <v>544</v>
      </c>
      <c r="E379" s="44" t="s">
        <v>135</v>
      </c>
      <c r="F379" s="45">
        <v>1623159.56</v>
      </c>
      <c r="G379" s="45">
        <v>393013.5</v>
      </c>
      <c r="H379" s="46">
        <f t="shared" si="10"/>
        <v>0.24212869127912476</v>
      </c>
    </row>
    <row r="380" spans="1:8" x14ac:dyDescent="0.2">
      <c r="A380" s="42">
        <f t="shared" si="11"/>
        <v>371</v>
      </c>
      <c r="B380" s="43" t="s">
        <v>406</v>
      </c>
      <c r="C380" s="44" t="s">
        <v>93</v>
      </c>
      <c r="D380" s="44" t="s">
        <v>266</v>
      </c>
      <c r="E380" s="44" t="s">
        <v>73</v>
      </c>
      <c r="F380" s="45">
        <v>833360</v>
      </c>
      <c r="G380" s="45">
        <v>97750</v>
      </c>
      <c r="H380" s="46">
        <f t="shared" si="10"/>
        <v>0.11729624652011135</v>
      </c>
    </row>
    <row r="381" spans="1:8" ht="25.5" x14ac:dyDescent="0.2">
      <c r="A381" s="42">
        <f t="shared" si="11"/>
        <v>372</v>
      </c>
      <c r="B381" s="43" t="s">
        <v>408</v>
      </c>
      <c r="C381" s="44" t="s">
        <v>93</v>
      </c>
      <c r="D381" s="44" t="s">
        <v>717</v>
      </c>
      <c r="E381" s="44" t="s">
        <v>73</v>
      </c>
      <c r="F381" s="45">
        <v>350000</v>
      </c>
      <c r="G381" s="45">
        <v>0</v>
      </c>
      <c r="H381" s="46">
        <f t="shared" si="10"/>
        <v>0</v>
      </c>
    </row>
    <row r="382" spans="1:8" ht="38.25" x14ac:dyDescent="0.2">
      <c r="A382" s="42">
        <f t="shared" si="11"/>
        <v>373</v>
      </c>
      <c r="B382" s="43" t="s">
        <v>718</v>
      </c>
      <c r="C382" s="44" t="s">
        <v>93</v>
      </c>
      <c r="D382" s="44" t="s">
        <v>717</v>
      </c>
      <c r="E382" s="44" t="s">
        <v>144</v>
      </c>
      <c r="F382" s="45">
        <v>350000</v>
      </c>
      <c r="G382" s="45">
        <v>0</v>
      </c>
      <c r="H382" s="46">
        <f t="shared" si="10"/>
        <v>0</v>
      </c>
    </row>
    <row r="383" spans="1:8" ht="38.25" x14ac:dyDescent="0.2">
      <c r="A383" s="42">
        <f t="shared" si="11"/>
        <v>374</v>
      </c>
      <c r="B383" s="43" t="s">
        <v>407</v>
      </c>
      <c r="C383" s="44" t="s">
        <v>93</v>
      </c>
      <c r="D383" s="44" t="s">
        <v>719</v>
      </c>
      <c r="E383" s="44" t="s">
        <v>73</v>
      </c>
      <c r="F383" s="45">
        <v>357860</v>
      </c>
      <c r="G383" s="45">
        <v>97750</v>
      </c>
      <c r="H383" s="46">
        <f t="shared" si="10"/>
        <v>0.27315151176437713</v>
      </c>
    </row>
    <row r="384" spans="1:8" ht="25.5" x14ac:dyDescent="0.2">
      <c r="A384" s="42">
        <f t="shared" si="11"/>
        <v>375</v>
      </c>
      <c r="B384" s="43" t="s">
        <v>333</v>
      </c>
      <c r="C384" s="44" t="s">
        <v>93</v>
      </c>
      <c r="D384" s="44" t="s">
        <v>719</v>
      </c>
      <c r="E384" s="44" t="s">
        <v>135</v>
      </c>
      <c r="F384" s="45">
        <v>357860</v>
      </c>
      <c r="G384" s="45">
        <v>97750</v>
      </c>
      <c r="H384" s="46">
        <f t="shared" si="10"/>
        <v>0.27315151176437713</v>
      </c>
    </row>
    <row r="385" spans="1:8" ht="25.5" x14ac:dyDescent="0.2">
      <c r="A385" s="42">
        <f t="shared" si="11"/>
        <v>376</v>
      </c>
      <c r="B385" s="43" t="s">
        <v>555</v>
      </c>
      <c r="C385" s="44" t="s">
        <v>93</v>
      </c>
      <c r="D385" s="44" t="s">
        <v>720</v>
      </c>
      <c r="E385" s="44" t="s">
        <v>73</v>
      </c>
      <c r="F385" s="45">
        <v>50500</v>
      </c>
      <c r="G385" s="45">
        <v>0</v>
      </c>
      <c r="H385" s="46">
        <f t="shared" si="10"/>
        <v>0</v>
      </c>
    </row>
    <row r="386" spans="1:8" ht="25.5" x14ac:dyDescent="0.2">
      <c r="A386" s="42">
        <f t="shared" si="11"/>
        <v>377</v>
      </c>
      <c r="B386" s="43" t="s">
        <v>333</v>
      </c>
      <c r="C386" s="44" t="s">
        <v>93</v>
      </c>
      <c r="D386" s="44" t="s">
        <v>720</v>
      </c>
      <c r="E386" s="44" t="s">
        <v>135</v>
      </c>
      <c r="F386" s="45">
        <v>50500</v>
      </c>
      <c r="G386" s="45">
        <v>0</v>
      </c>
      <c r="H386" s="46">
        <f t="shared" si="10"/>
        <v>0</v>
      </c>
    </row>
    <row r="387" spans="1:8" ht="25.5" x14ac:dyDescent="0.2">
      <c r="A387" s="42">
        <f t="shared" si="11"/>
        <v>378</v>
      </c>
      <c r="B387" s="43" t="s">
        <v>555</v>
      </c>
      <c r="C387" s="44" t="s">
        <v>93</v>
      </c>
      <c r="D387" s="44" t="s">
        <v>721</v>
      </c>
      <c r="E387" s="44" t="s">
        <v>73</v>
      </c>
      <c r="F387" s="45">
        <v>75000</v>
      </c>
      <c r="G387" s="45">
        <v>0</v>
      </c>
      <c r="H387" s="46">
        <f t="shared" si="10"/>
        <v>0</v>
      </c>
    </row>
    <row r="388" spans="1:8" ht="25.5" x14ac:dyDescent="0.2">
      <c r="A388" s="42">
        <f t="shared" si="11"/>
        <v>379</v>
      </c>
      <c r="B388" s="43" t="s">
        <v>333</v>
      </c>
      <c r="C388" s="44" t="s">
        <v>93</v>
      </c>
      <c r="D388" s="44" t="s">
        <v>721</v>
      </c>
      <c r="E388" s="44" t="s">
        <v>135</v>
      </c>
      <c r="F388" s="45">
        <v>75000</v>
      </c>
      <c r="G388" s="45">
        <v>0</v>
      </c>
      <c r="H388" s="46">
        <f t="shared" si="10"/>
        <v>0</v>
      </c>
    </row>
    <row r="389" spans="1:8" x14ac:dyDescent="0.2">
      <c r="A389" s="42">
        <f t="shared" si="11"/>
        <v>380</v>
      </c>
      <c r="B389" s="43" t="s">
        <v>53</v>
      </c>
      <c r="C389" s="44" t="s">
        <v>94</v>
      </c>
      <c r="D389" s="44" t="s">
        <v>175</v>
      </c>
      <c r="E389" s="44" t="s">
        <v>73</v>
      </c>
      <c r="F389" s="45">
        <v>11827260</v>
      </c>
      <c r="G389" s="45">
        <v>2244459.7000000002</v>
      </c>
      <c r="H389" s="46">
        <f t="shared" si="10"/>
        <v>0.18977004817683896</v>
      </c>
    </row>
    <row r="390" spans="1:8" ht="25.5" x14ac:dyDescent="0.2">
      <c r="A390" s="42">
        <f t="shared" si="11"/>
        <v>381</v>
      </c>
      <c r="B390" s="43" t="s">
        <v>689</v>
      </c>
      <c r="C390" s="44" t="s">
        <v>94</v>
      </c>
      <c r="D390" s="44" t="s">
        <v>206</v>
      </c>
      <c r="E390" s="44" t="s">
        <v>73</v>
      </c>
      <c r="F390" s="45">
        <v>11827260</v>
      </c>
      <c r="G390" s="45">
        <v>2244459.7000000002</v>
      </c>
      <c r="H390" s="46">
        <f t="shared" si="10"/>
        <v>0.18977004817683896</v>
      </c>
    </row>
    <row r="391" spans="1:8" ht="38.25" x14ac:dyDescent="0.2">
      <c r="A391" s="42">
        <f t="shared" si="11"/>
        <v>382</v>
      </c>
      <c r="B391" s="43" t="s">
        <v>722</v>
      </c>
      <c r="C391" s="44" t="s">
        <v>94</v>
      </c>
      <c r="D391" s="44" t="s">
        <v>723</v>
      </c>
      <c r="E391" s="44" t="s">
        <v>73</v>
      </c>
      <c r="F391" s="45">
        <v>11827260</v>
      </c>
      <c r="G391" s="45">
        <v>2244459.7000000002</v>
      </c>
      <c r="H391" s="46">
        <f t="shared" si="10"/>
        <v>0.18977004817683896</v>
      </c>
    </row>
    <row r="392" spans="1:8" ht="51" x14ac:dyDescent="0.2">
      <c r="A392" s="42">
        <f t="shared" si="11"/>
        <v>383</v>
      </c>
      <c r="B392" s="43" t="s">
        <v>409</v>
      </c>
      <c r="C392" s="44" t="s">
        <v>94</v>
      </c>
      <c r="D392" s="44" t="s">
        <v>724</v>
      </c>
      <c r="E392" s="44" t="s">
        <v>73</v>
      </c>
      <c r="F392" s="45">
        <v>11077260</v>
      </c>
      <c r="G392" s="45">
        <v>2232319.7000000002</v>
      </c>
      <c r="H392" s="46">
        <f t="shared" si="10"/>
        <v>0.20152273215578584</v>
      </c>
    </row>
    <row r="393" spans="1:8" x14ac:dyDescent="0.2">
      <c r="A393" s="42">
        <f t="shared" si="11"/>
        <v>384</v>
      </c>
      <c r="B393" s="43" t="s">
        <v>340</v>
      </c>
      <c r="C393" s="44" t="s">
        <v>94</v>
      </c>
      <c r="D393" s="44" t="s">
        <v>724</v>
      </c>
      <c r="E393" s="44" t="s">
        <v>136</v>
      </c>
      <c r="F393" s="45">
        <v>9115000</v>
      </c>
      <c r="G393" s="45">
        <v>1980211.71</v>
      </c>
      <c r="H393" s="46">
        <f t="shared" si="10"/>
        <v>0.21724758200767966</v>
      </c>
    </row>
    <row r="394" spans="1:8" ht="25.5" x14ac:dyDescent="0.2">
      <c r="A394" s="42">
        <f t="shared" si="11"/>
        <v>385</v>
      </c>
      <c r="B394" s="43" t="s">
        <v>333</v>
      </c>
      <c r="C394" s="44" t="s">
        <v>94</v>
      </c>
      <c r="D394" s="44" t="s">
        <v>724</v>
      </c>
      <c r="E394" s="44" t="s">
        <v>135</v>
      </c>
      <c r="F394" s="45">
        <v>1936260</v>
      </c>
      <c r="G394" s="45">
        <v>245073.99</v>
      </c>
      <c r="H394" s="46">
        <f t="shared" si="10"/>
        <v>0.12657080660655076</v>
      </c>
    </row>
    <row r="395" spans="1:8" x14ac:dyDescent="0.2">
      <c r="A395" s="42">
        <f t="shared" si="11"/>
        <v>386</v>
      </c>
      <c r="B395" s="43" t="s">
        <v>545</v>
      </c>
      <c r="C395" s="44" t="s">
        <v>94</v>
      </c>
      <c r="D395" s="44" t="s">
        <v>724</v>
      </c>
      <c r="E395" s="44" t="s">
        <v>546</v>
      </c>
      <c r="F395" s="45">
        <v>24000</v>
      </c>
      <c r="G395" s="45">
        <v>6000</v>
      </c>
      <c r="H395" s="46">
        <f t="shared" ref="H395:H458" si="12">G395/F395</f>
        <v>0.25</v>
      </c>
    </row>
    <row r="396" spans="1:8" x14ac:dyDescent="0.2">
      <c r="A396" s="42">
        <f t="shared" ref="A396:A459" si="13">A395+1</f>
        <v>387</v>
      </c>
      <c r="B396" s="43" t="s">
        <v>336</v>
      </c>
      <c r="C396" s="44" t="s">
        <v>94</v>
      </c>
      <c r="D396" s="44" t="s">
        <v>724</v>
      </c>
      <c r="E396" s="44" t="s">
        <v>137</v>
      </c>
      <c r="F396" s="45">
        <v>2000</v>
      </c>
      <c r="G396" s="45">
        <v>1034</v>
      </c>
      <c r="H396" s="46">
        <f t="shared" si="12"/>
        <v>0.51700000000000002</v>
      </c>
    </row>
    <row r="397" spans="1:8" ht="51" x14ac:dyDescent="0.2">
      <c r="A397" s="42">
        <f t="shared" si="13"/>
        <v>388</v>
      </c>
      <c r="B397" s="43" t="s">
        <v>725</v>
      </c>
      <c r="C397" s="44" t="s">
        <v>94</v>
      </c>
      <c r="D397" s="44" t="s">
        <v>726</v>
      </c>
      <c r="E397" s="44" t="s">
        <v>73</v>
      </c>
      <c r="F397" s="45">
        <v>750000</v>
      </c>
      <c r="G397" s="45">
        <v>12140</v>
      </c>
      <c r="H397" s="46">
        <f t="shared" si="12"/>
        <v>1.6186666666666665E-2</v>
      </c>
    </row>
    <row r="398" spans="1:8" ht="25.5" x14ac:dyDescent="0.2">
      <c r="A398" s="42">
        <f t="shared" si="13"/>
        <v>389</v>
      </c>
      <c r="B398" s="43" t="s">
        <v>333</v>
      </c>
      <c r="C398" s="44" t="s">
        <v>94</v>
      </c>
      <c r="D398" s="44" t="s">
        <v>726</v>
      </c>
      <c r="E398" s="44" t="s">
        <v>135</v>
      </c>
      <c r="F398" s="45">
        <v>600000</v>
      </c>
      <c r="G398" s="45">
        <v>12140</v>
      </c>
      <c r="H398" s="46">
        <f t="shared" si="12"/>
        <v>2.0233333333333332E-2</v>
      </c>
    </row>
    <row r="399" spans="1:8" x14ac:dyDescent="0.2">
      <c r="A399" s="42">
        <f t="shared" si="13"/>
        <v>390</v>
      </c>
      <c r="B399" s="43" t="s">
        <v>343</v>
      </c>
      <c r="C399" s="44" t="s">
        <v>94</v>
      </c>
      <c r="D399" s="44" t="s">
        <v>726</v>
      </c>
      <c r="E399" s="44" t="s">
        <v>173</v>
      </c>
      <c r="F399" s="45">
        <v>150000</v>
      </c>
      <c r="G399" s="45">
        <v>0</v>
      </c>
      <c r="H399" s="46">
        <f t="shared" si="12"/>
        <v>0</v>
      </c>
    </row>
    <row r="400" spans="1:8" x14ac:dyDescent="0.2">
      <c r="A400" s="42">
        <f t="shared" si="13"/>
        <v>391</v>
      </c>
      <c r="B400" s="43" t="s">
        <v>54</v>
      </c>
      <c r="C400" s="44" t="s">
        <v>95</v>
      </c>
      <c r="D400" s="44" t="s">
        <v>175</v>
      </c>
      <c r="E400" s="44" t="s">
        <v>73</v>
      </c>
      <c r="F400" s="45">
        <v>24765470.739999998</v>
      </c>
      <c r="G400" s="45">
        <v>4443167.28</v>
      </c>
      <c r="H400" s="46">
        <f t="shared" si="12"/>
        <v>0.1794097647747761</v>
      </c>
    </row>
    <row r="401" spans="1:8" x14ac:dyDescent="0.2">
      <c r="A401" s="42">
        <f t="shared" si="13"/>
        <v>392</v>
      </c>
      <c r="B401" s="43" t="s">
        <v>55</v>
      </c>
      <c r="C401" s="44" t="s">
        <v>96</v>
      </c>
      <c r="D401" s="44" t="s">
        <v>175</v>
      </c>
      <c r="E401" s="44" t="s">
        <v>73</v>
      </c>
      <c r="F401" s="45">
        <v>21530503.809999999</v>
      </c>
      <c r="G401" s="45">
        <v>3881742.48</v>
      </c>
      <c r="H401" s="46">
        <f t="shared" si="12"/>
        <v>0.18029036915509133</v>
      </c>
    </row>
    <row r="402" spans="1:8" ht="38.25" x14ac:dyDescent="0.2">
      <c r="A402" s="42">
        <f t="shared" si="13"/>
        <v>393</v>
      </c>
      <c r="B402" s="43" t="s">
        <v>711</v>
      </c>
      <c r="C402" s="44" t="s">
        <v>96</v>
      </c>
      <c r="D402" s="44" t="s">
        <v>224</v>
      </c>
      <c r="E402" s="44" t="s">
        <v>73</v>
      </c>
      <c r="F402" s="45">
        <v>21530503.809999999</v>
      </c>
      <c r="G402" s="45">
        <v>3881742.48</v>
      </c>
      <c r="H402" s="46">
        <f t="shared" si="12"/>
        <v>0.18029036915509133</v>
      </c>
    </row>
    <row r="403" spans="1:8" x14ac:dyDescent="0.2">
      <c r="A403" s="42">
        <f t="shared" si="13"/>
        <v>394</v>
      </c>
      <c r="B403" s="43" t="s">
        <v>410</v>
      </c>
      <c r="C403" s="44" t="s">
        <v>96</v>
      </c>
      <c r="D403" s="44" t="s">
        <v>268</v>
      </c>
      <c r="E403" s="44" t="s">
        <v>73</v>
      </c>
      <c r="F403" s="45">
        <v>21530503.809999999</v>
      </c>
      <c r="G403" s="45">
        <v>3881742.48</v>
      </c>
      <c r="H403" s="46">
        <f t="shared" si="12"/>
        <v>0.18029036915509133</v>
      </c>
    </row>
    <row r="404" spans="1:8" ht="63.75" x14ac:dyDescent="0.2">
      <c r="A404" s="42">
        <f t="shared" si="13"/>
        <v>395</v>
      </c>
      <c r="B404" s="43" t="s">
        <v>411</v>
      </c>
      <c r="C404" s="44" t="s">
        <v>96</v>
      </c>
      <c r="D404" s="44" t="s">
        <v>547</v>
      </c>
      <c r="E404" s="44" t="s">
        <v>73</v>
      </c>
      <c r="F404" s="45">
        <v>1471873.37</v>
      </c>
      <c r="G404" s="45">
        <v>271873.37</v>
      </c>
      <c r="H404" s="46">
        <f t="shared" si="12"/>
        <v>0.18471247292149864</v>
      </c>
    </row>
    <row r="405" spans="1:8" x14ac:dyDescent="0.2">
      <c r="A405" s="42">
        <f t="shared" si="13"/>
        <v>396</v>
      </c>
      <c r="B405" s="43" t="s">
        <v>352</v>
      </c>
      <c r="C405" s="44" t="s">
        <v>96</v>
      </c>
      <c r="D405" s="44" t="s">
        <v>547</v>
      </c>
      <c r="E405" s="44" t="s">
        <v>141</v>
      </c>
      <c r="F405" s="45">
        <v>1471873.37</v>
      </c>
      <c r="G405" s="45">
        <v>271873.37</v>
      </c>
      <c r="H405" s="46">
        <f t="shared" si="12"/>
        <v>0.18471247292149864</v>
      </c>
    </row>
    <row r="406" spans="1:8" x14ac:dyDescent="0.2">
      <c r="A406" s="42">
        <f t="shared" si="13"/>
        <v>397</v>
      </c>
      <c r="B406" s="43" t="s">
        <v>412</v>
      </c>
      <c r="C406" s="44" t="s">
        <v>96</v>
      </c>
      <c r="D406" s="44" t="s">
        <v>235</v>
      </c>
      <c r="E406" s="44" t="s">
        <v>73</v>
      </c>
      <c r="F406" s="45">
        <v>15235753.93</v>
      </c>
      <c r="G406" s="45">
        <v>3519476.43</v>
      </c>
      <c r="H406" s="46">
        <f t="shared" si="12"/>
        <v>0.23100113366034131</v>
      </c>
    </row>
    <row r="407" spans="1:8" x14ac:dyDescent="0.2">
      <c r="A407" s="42">
        <f t="shared" si="13"/>
        <v>398</v>
      </c>
      <c r="B407" s="43" t="s">
        <v>340</v>
      </c>
      <c r="C407" s="44" t="s">
        <v>96</v>
      </c>
      <c r="D407" s="44" t="s">
        <v>235</v>
      </c>
      <c r="E407" s="44" t="s">
        <v>136</v>
      </c>
      <c r="F407" s="45">
        <v>12581662.449999999</v>
      </c>
      <c r="G407" s="45">
        <v>3132511.06</v>
      </c>
      <c r="H407" s="46">
        <f t="shared" si="12"/>
        <v>0.24897433645583142</v>
      </c>
    </row>
    <row r="408" spans="1:8" ht="25.5" x14ac:dyDescent="0.2">
      <c r="A408" s="42">
        <f t="shared" si="13"/>
        <v>399</v>
      </c>
      <c r="B408" s="43" t="s">
        <v>333</v>
      </c>
      <c r="C408" s="44" t="s">
        <v>96</v>
      </c>
      <c r="D408" s="44" t="s">
        <v>235</v>
      </c>
      <c r="E408" s="44" t="s">
        <v>135</v>
      </c>
      <c r="F408" s="45">
        <v>2274091.48</v>
      </c>
      <c r="G408" s="45">
        <v>294117.37</v>
      </c>
      <c r="H408" s="46">
        <f t="shared" si="12"/>
        <v>0.12933400990535349</v>
      </c>
    </row>
    <row r="409" spans="1:8" x14ac:dyDescent="0.2">
      <c r="A409" s="42">
        <f t="shared" si="13"/>
        <v>400</v>
      </c>
      <c r="B409" s="43" t="s">
        <v>336</v>
      </c>
      <c r="C409" s="44" t="s">
        <v>96</v>
      </c>
      <c r="D409" s="44" t="s">
        <v>235</v>
      </c>
      <c r="E409" s="44" t="s">
        <v>137</v>
      </c>
      <c r="F409" s="45">
        <v>380000</v>
      </c>
      <c r="G409" s="45">
        <v>92848</v>
      </c>
      <c r="H409" s="46">
        <f t="shared" si="12"/>
        <v>0.24433684210526316</v>
      </c>
    </row>
    <row r="410" spans="1:8" ht="38.25" x14ac:dyDescent="0.2">
      <c r="A410" s="42">
        <f t="shared" si="13"/>
        <v>401</v>
      </c>
      <c r="B410" s="43" t="s">
        <v>413</v>
      </c>
      <c r="C410" s="44" t="s">
        <v>96</v>
      </c>
      <c r="D410" s="44" t="s">
        <v>236</v>
      </c>
      <c r="E410" s="44" t="s">
        <v>73</v>
      </c>
      <c r="F410" s="45">
        <v>124190.41</v>
      </c>
      <c r="G410" s="45">
        <v>4294.68</v>
      </c>
      <c r="H410" s="46">
        <f t="shared" si="12"/>
        <v>3.4581414136566582E-2</v>
      </c>
    </row>
    <row r="411" spans="1:8" ht="25.5" x14ac:dyDescent="0.2">
      <c r="A411" s="42">
        <f t="shared" si="13"/>
        <v>402</v>
      </c>
      <c r="B411" s="43" t="s">
        <v>333</v>
      </c>
      <c r="C411" s="44" t="s">
        <v>96</v>
      </c>
      <c r="D411" s="44" t="s">
        <v>236</v>
      </c>
      <c r="E411" s="44" t="s">
        <v>135</v>
      </c>
      <c r="F411" s="45">
        <v>124190.41</v>
      </c>
      <c r="G411" s="45">
        <v>4294.68</v>
      </c>
      <c r="H411" s="46">
        <f t="shared" si="12"/>
        <v>3.4581414136566582E-2</v>
      </c>
    </row>
    <row r="412" spans="1:8" ht="25.5" x14ac:dyDescent="0.2">
      <c r="A412" s="42">
        <f t="shared" si="13"/>
        <v>403</v>
      </c>
      <c r="B412" s="43" t="s">
        <v>414</v>
      </c>
      <c r="C412" s="44" t="s">
        <v>96</v>
      </c>
      <c r="D412" s="44" t="s">
        <v>237</v>
      </c>
      <c r="E412" s="44" t="s">
        <v>73</v>
      </c>
      <c r="F412" s="45">
        <v>3410686.1</v>
      </c>
      <c r="G412" s="45">
        <v>16132</v>
      </c>
      <c r="H412" s="46">
        <f t="shared" si="12"/>
        <v>4.7298401339249604E-3</v>
      </c>
    </row>
    <row r="413" spans="1:8" ht="25.5" x14ac:dyDescent="0.2">
      <c r="A413" s="42">
        <f t="shared" si="13"/>
        <v>404</v>
      </c>
      <c r="B413" s="43" t="s">
        <v>333</v>
      </c>
      <c r="C413" s="44" t="s">
        <v>96</v>
      </c>
      <c r="D413" s="44" t="s">
        <v>237</v>
      </c>
      <c r="E413" s="44" t="s">
        <v>135</v>
      </c>
      <c r="F413" s="45">
        <v>3410686.1</v>
      </c>
      <c r="G413" s="45">
        <v>16132</v>
      </c>
      <c r="H413" s="46">
        <f t="shared" si="12"/>
        <v>4.7298401339249604E-3</v>
      </c>
    </row>
    <row r="414" spans="1:8" ht="25.5" x14ac:dyDescent="0.2">
      <c r="A414" s="42">
        <f t="shared" si="13"/>
        <v>405</v>
      </c>
      <c r="B414" s="43" t="s">
        <v>415</v>
      </c>
      <c r="C414" s="44" t="s">
        <v>96</v>
      </c>
      <c r="D414" s="44" t="s">
        <v>238</v>
      </c>
      <c r="E414" s="44" t="s">
        <v>73</v>
      </c>
      <c r="F414" s="45">
        <v>240000</v>
      </c>
      <c r="G414" s="45">
        <v>10000</v>
      </c>
      <c r="H414" s="46">
        <f t="shared" si="12"/>
        <v>4.1666666666666664E-2</v>
      </c>
    </row>
    <row r="415" spans="1:8" ht="25.5" x14ac:dyDescent="0.2">
      <c r="A415" s="42">
        <f t="shared" si="13"/>
        <v>406</v>
      </c>
      <c r="B415" s="43" t="s">
        <v>333</v>
      </c>
      <c r="C415" s="44" t="s">
        <v>96</v>
      </c>
      <c r="D415" s="44" t="s">
        <v>238</v>
      </c>
      <c r="E415" s="44" t="s">
        <v>135</v>
      </c>
      <c r="F415" s="45">
        <v>240000</v>
      </c>
      <c r="G415" s="45">
        <v>10000</v>
      </c>
      <c r="H415" s="46">
        <f t="shared" si="12"/>
        <v>4.1666666666666664E-2</v>
      </c>
    </row>
    <row r="416" spans="1:8" x14ac:dyDescent="0.2">
      <c r="A416" s="42">
        <f t="shared" si="13"/>
        <v>407</v>
      </c>
      <c r="B416" s="43" t="s">
        <v>416</v>
      </c>
      <c r="C416" s="44" t="s">
        <v>96</v>
      </c>
      <c r="D416" s="44" t="s">
        <v>239</v>
      </c>
      <c r="E416" s="44" t="s">
        <v>73</v>
      </c>
      <c r="F416" s="45">
        <v>578000</v>
      </c>
      <c r="G416" s="45">
        <v>59966</v>
      </c>
      <c r="H416" s="46">
        <f t="shared" si="12"/>
        <v>0.10374740484429065</v>
      </c>
    </row>
    <row r="417" spans="1:8" ht="25.5" x14ac:dyDescent="0.2">
      <c r="A417" s="42">
        <f t="shared" si="13"/>
        <v>408</v>
      </c>
      <c r="B417" s="43" t="s">
        <v>333</v>
      </c>
      <c r="C417" s="44" t="s">
        <v>96</v>
      </c>
      <c r="D417" s="44" t="s">
        <v>239</v>
      </c>
      <c r="E417" s="44" t="s">
        <v>135</v>
      </c>
      <c r="F417" s="45">
        <v>428000</v>
      </c>
      <c r="G417" s="45">
        <v>59966</v>
      </c>
      <c r="H417" s="46">
        <f t="shared" si="12"/>
        <v>0.14010747663551401</v>
      </c>
    </row>
    <row r="418" spans="1:8" x14ac:dyDescent="0.2">
      <c r="A418" s="42">
        <f t="shared" si="13"/>
        <v>409</v>
      </c>
      <c r="B418" s="43" t="s">
        <v>343</v>
      </c>
      <c r="C418" s="44" t="s">
        <v>96</v>
      </c>
      <c r="D418" s="44" t="s">
        <v>239</v>
      </c>
      <c r="E418" s="44" t="s">
        <v>173</v>
      </c>
      <c r="F418" s="45">
        <v>150000</v>
      </c>
      <c r="G418" s="45">
        <v>0</v>
      </c>
      <c r="H418" s="46">
        <f t="shared" si="12"/>
        <v>0</v>
      </c>
    </row>
    <row r="419" spans="1:8" ht="76.5" x14ac:dyDescent="0.2">
      <c r="A419" s="42">
        <f t="shared" si="13"/>
        <v>410</v>
      </c>
      <c r="B419" s="43" t="s">
        <v>472</v>
      </c>
      <c r="C419" s="44" t="s">
        <v>96</v>
      </c>
      <c r="D419" s="44" t="s">
        <v>473</v>
      </c>
      <c r="E419" s="44" t="s">
        <v>73</v>
      </c>
      <c r="F419" s="45">
        <v>120000</v>
      </c>
      <c r="G419" s="45">
        <v>0</v>
      </c>
      <c r="H419" s="46">
        <f t="shared" si="12"/>
        <v>0</v>
      </c>
    </row>
    <row r="420" spans="1:8" ht="25.5" x14ac:dyDescent="0.2">
      <c r="A420" s="42">
        <f t="shared" si="13"/>
        <v>411</v>
      </c>
      <c r="B420" s="43" t="s">
        <v>333</v>
      </c>
      <c r="C420" s="44" t="s">
        <v>96</v>
      </c>
      <c r="D420" s="44" t="s">
        <v>473</v>
      </c>
      <c r="E420" s="44" t="s">
        <v>135</v>
      </c>
      <c r="F420" s="45">
        <v>120000</v>
      </c>
      <c r="G420" s="45">
        <v>0</v>
      </c>
      <c r="H420" s="46">
        <f t="shared" si="12"/>
        <v>0</v>
      </c>
    </row>
    <row r="421" spans="1:8" ht="25.5" x14ac:dyDescent="0.2">
      <c r="A421" s="42">
        <f t="shared" si="13"/>
        <v>412</v>
      </c>
      <c r="B421" s="43" t="s">
        <v>727</v>
      </c>
      <c r="C421" s="44" t="s">
        <v>96</v>
      </c>
      <c r="D421" s="44" t="s">
        <v>728</v>
      </c>
      <c r="E421" s="44" t="s">
        <v>73</v>
      </c>
      <c r="F421" s="45">
        <v>350000</v>
      </c>
      <c r="G421" s="45">
        <v>0</v>
      </c>
      <c r="H421" s="46">
        <f t="shared" si="12"/>
        <v>0</v>
      </c>
    </row>
    <row r="422" spans="1:8" ht="25.5" x14ac:dyDescent="0.2">
      <c r="A422" s="42">
        <f t="shared" si="13"/>
        <v>413</v>
      </c>
      <c r="B422" s="43" t="s">
        <v>333</v>
      </c>
      <c r="C422" s="44" t="s">
        <v>96</v>
      </c>
      <c r="D422" s="44" t="s">
        <v>728</v>
      </c>
      <c r="E422" s="44" t="s">
        <v>135</v>
      </c>
      <c r="F422" s="45">
        <v>350000</v>
      </c>
      <c r="G422" s="45">
        <v>0</v>
      </c>
      <c r="H422" s="46">
        <f t="shared" si="12"/>
        <v>0</v>
      </c>
    </row>
    <row r="423" spans="1:8" x14ac:dyDescent="0.2">
      <c r="A423" s="42">
        <f t="shared" si="13"/>
        <v>414</v>
      </c>
      <c r="B423" s="43" t="s">
        <v>56</v>
      </c>
      <c r="C423" s="44" t="s">
        <v>97</v>
      </c>
      <c r="D423" s="44" t="s">
        <v>175</v>
      </c>
      <c r="E423" s="44" t="s">
        <v>73</v>
      </c>
      <c r="F423" s="45">
        <v>3234966.93</v>
      </c>
      <c r="G423" s="45">
        <v>561424.80000000005</v>
      </c>
      <c r="H423" s="46">
        <f t="shared" si="12"/>
        <v>0.17354885293989697</v>
      </c>
    </row>
    <row r="424" spans="1:8" ht="38.25" x14ac:dyDescent="0.2">
      <c r="A424" s="42">
        <f t="shared" si="13"/>
        <v>415</v>
      </c>
      <c r="B424" s="43" t="s">
        <v>711</v>
      </c>
      <c r="C424" s="44" t="s">
        <v>97</v>
      </c>
      <c r="D424" s="44" t="s">
        <v>224</v>
      </c>
      <c r="E424" s="44" t="s">
        <v>73</v>
      </c>
      <c r="F424" s="45">
        <v>3234966.93</v>
      </c>
      <c r="G424" s="45">
        <v>561424.80000000005</v>
      </c>
      <c r="H424" s="46">
        <f t="shared" si="12"/>
        <v>0.17354885293989697</v>
      </c>
    </row>
    <row r="425" spans="1:8" x14ac:dyDescent="0.2">
      <c r="A425" s="42">
        <f t="shared" si="13"/>
        <v>416</v>
      </c>
      <c r="B425" s="43" t="s">
        <v>729</v>
      </c>
      <c r="C425" s="44" t="s">
        <v>97</v>
      </c>
      <c r="D425" s="44" t="s">
        <v>271</v>
      </c>
      <c r="E425" s="44" t="s">
        <v>73</v>
      </c>
      <c r="F425" s="45">
        <v>3234966.93</v>
      </c>
      <c r="G425" s="45">
        <v>561424.80000000005</v>
      </c>
      <c r="H425" s="46">
        <f t="shared" si="12"/>
        <v>0.17354885293989697</v>
      </c>
    </row>
    <row r="426" spans="1:8" ht="38.25" x14ac:dyDescent="0.2">
      <c r="A426" s="42">
        <f t="shared" si="13"/>
        <v>417</v>
      </c>
      <c r="B426" s="43" t="s">
        <v>417</v>
      </c>
      <c r="C426" s="44" t="s">
        <v>97</v>
      </c>
      <c r="D426" s="44" t="s">
        <v>321</v>
      </c>
      <c r="E426" s="44" t="s">
        <v>73</v>
      </c>
      <c r="F426" s="45">
        <v>3234966.93</v>
      </c>
      <c r="G426" s="45">
        <v>561424.80000000005</v>
      </c>
      <c r="H426" s="46">
        <f t="shared" si="12"/>
        <v>0.17354885293989697</v>
      </c>
    </row>
    <row r="427" spans="1:8" x14ac:dyDescent="0.2">
      <c r="A427" s="42">
        <f t="shared" si="13"/>
        <v>418</v>
      </c>
      <c r="B427" s="43" t="s">
        <v>340</v>
      </c>
      <c r="C427" s="44" t="s">
        <v>97</v>
      </c>
      <c r="D427" s="44" t="s">
        <v>321</v>
      </c>
      <c r="E427" s="44" t="s">
        <v>136</v>
      </c>
      <c r="F427" s="45">
        <v>2982607.93</v>
      </c>
      <c r="G427" s="45">
        <v>535876.04</v>
      </c>
      <c r="H427" s="46">
        <f t="shared" si="12"/>
        <v>0.17966693999904976</v>
      </c>
    </row>
    <row r="428" spans="1:8" ht="25.5" x14ac:dyDescent="0.2">
      <c r="A428" s="42">
        <f t="shared" si="13"/>
        <v>419</v>
      </c>
      <c r="B428" s="43" t="s">
        <v>333</v>
      </c>
      <c r="C428" s="44" t="s">
        <v>97</v>
      </c>
      <c r="D428" s="44" t="s">
        <v>321</v>
      </c>
      <c r="E428" s="44" t="s">
        <v>135</v>
      </c>
      <c r="F428" s="45">
        <v>252359</v>
      </c>
      <c r="G428" s="45">
        <v>25548.76</v>
      </c>
      <c r="H428" s="46">
        <f t="shared" si="12"/>
        <v>0.10123974179640907</v>
      </c>
    </row>
    <row r="429" spans="1:8" x14ac:dyDescent="0.2">
      <c r="A429" s="42">
        <f t="shared" si="13"/>
        <v>420</v>
      </c>
      <c r="B429" s="43" t="s">
        <v>57</v>
      </c>
      <c r="C429" s="44" t="s">
        <v>98</v>
      </c>
      <c r="D429" s="44" t="s">
        <v>175</v>
      </c>
      <c r="E429" s="44" t="s">
        <v>73</v>
      </c>
      <c r="F429" s="45">
        <v>112982577.48</v>
      </c>
      <c r="G429" s="45">
        <v>46487087.32</v>
      </c>
      <c r="H429" s="46">
        <f t="shared" si="12"/>
        <v>0.41145359184453967</v>
      </c>
    </row>
    <row r="430" spans="1:8" x14ac:dyDescent="0.2">
      <c r="A430" s="42">
        <f t="shared" si="13"/>
        <v>421</v>
      </c>
      <c r="B430" s="43" t="s">
        <v>58</v>
      </c>
      <c r="C430" s="44" t="s">
        <v>99</v>
      </c>
      <c r="D430" s="44" t="s">
        <v>175</v>
      </c>
      <c r="E430" s="44" t="s">
        <v>73</v>
      </c>
      <c r="F430" s="45">
        <v>5853552</v>
      </c>
      <c r="G430" s="45">
        <v>1413309.87</v>
      </c>
      <c r="H430" s="46">
        <f t="shared" si="12"/>
        <v>0.24144483042091369</v>
      </c>
    </row>
    <row r="431" spans="1:8" ht="38.25" x14ac:dyDescent="0.2">
      <c r="A431" s="42">
        <f t="shared" si="13"/>
        <v>422</v>
      </c>
      <c r="B431" s="43" t="s">
        <v>572</v>
      </c>
      <c r="C431" s="44" t="s">
        <v>99</v>
      </c>
      <c r="D431" s="44" t="s">
        <v>178</v>
      </c>
      <c r="E431" s="44" t="s">
        <v>73</v>
      </c>
      <c r="F431" s="45">
        <v>5853552</v>
      </c>
      <c r="G431" s="45">
        <v>1413309.87</v>
      </c>
      <c r="H431" s="46">
        <f t="shared" si="12"/>
        <v>0.24144483042091369</v>
      </c>
    </row>
    <row r="432" spans="1:8" x14ac:dyDescent="0.2">
      <c r="A432" s="42">
        <f t="shared" si="13"/>
        <v>423</v>
      </c>
      <c r="B432" s="43" t="s">
        <v>418</v>
      </c>
      <c r="C432" s="44" t="s">
        <v>99</v>
      </c>
      <c r="D432" s="44" t="s">
        <v>318</v>
      </c>
      <c r="E432" s="44" t="s">
        <v>73</v>
      </c>
      <c r="F432" s="45">
        <v>5853552</v>
      </c>
      <c r="G432" s="45">
        <v>1413309.87</v>
      </c>
      <c r="H432" s="46">
        <f t="shared" si="12"/>
        <v>0.24144483042091369</v>
      </c>
    </row>
    <row r="433" spans="1:8" x14ac:dyDescent="0.2">
      <c r="A433" s="42">
        <f t="shared" si="13"/>
        <v>424</v>
      </c>
      <c r="B433" s="43" t="s">
        <v>419</v>
      </c>
      <c r="C433" s="44" t="s">
        <v>99</v>
      </c>
      <c r="D433" s="44" t="s">
        <v>318</v>
      </c>
      <c r="E433" s="44" t="s">
        <v>142</v>
      </c>
      <c r="F433" s="45">
        <v>5853552</v>
      </c>
      <c r="G433" s="45">
        <v>1413309.87</v>
      </c>
      <c r="H433" s="46">
        <f t="shared" si="12"/>
        <v>0.24144483042091369</v>
      </c>
    </row>
    <row r="434" spans="1:8" x14ac:dyDescent="0.2">
      <c r="A434" s="42">
        <f t="shared" si="13"/>
        <v>425</v>
      </c>
      <c r="B434" s="43" t="s">
        <v>59</v>
      </c>
      <c r="C434" s="44" t="s">
        <v>100</v>
      </c>
      <c r="D434" s="44" t="s">
        <v>175</v>
      </c>
      <c r="E434" s="44" t="s">
        <v>73</v>
      </c>
      <c r="F434" s="45">
        <v>95976099</v>
      </c>
      <c r="G434" s="45">
        <v>40789041.049999997</v>
      </c>
      <c r="H434" s="46">
        <f t="shared" si="12"/>
        <v>0.4249916539116681</v>
      </c>
    </row>
    <row r="435" spans="1:8" ht="38.25" x14ac:dyDescent="0.2">
      <c r="A435" s="42">
        <f t="shared" si="13"/>
        <v>426</v>
      </c>
      <c r="B435" s="43" t="s">
        <v>634</v>
      </c>
      <c r="C435" s="44" t="s">
        <v>100</v>
      </c>
      <c r="D435" s="44" t="s">
        <v>197</v>
      </c>
      <c r="E435" s="44" t="s">
        <v>73</v>
      </c>
      <c r="F435" s="45">
        <v>1953000</v>
      </c>
      <c r="G435" s="45">
        <v>1953000</v>
      </c>
      <c r="H435" s="46">
        <f t="shared" si="12"/>
        <v>1</v>
      </c>
    </row>
    <row r="436" spans="1:8" x14ac:dyDescent="0.2">
      <c r="A436" s="42">
        <f t="shared" si="13"/>
        <v>427</v>
      </c>
      <c r="B436" s="43" t="s">
        <v>672</v>
      </c>
      <c r="C436" s="44" t="s">
        <v>100</v>
      </c>
      <c r="D436" s="44" t="s">
        <v>673</v>
      </c>
      <c r="E436" s="44" t="s">
        <v>73</v>
      </c>
      <c r="F436" s="45">
        <v>1953000</v>
      </c>
      <c r="G436" s="45">
        <v>1953000</v>
      </c>
      <c r="H436" s="46">
        <f t="shared" si="12"/>
        <v>1</v>
      </c>
    </row>
    <row r="437" spans="1:8" ht="25.5" x14ac:dyDescent="0.2">
      <c r="A437" s="42">
        <f t="shared" si="13"/>
        <v>428</v>
      </c>
      <c r="B437" s="43" t="s">
        <v>497</v>
      </c>
      <c r="C437" s="44" t="s">
        <v>100</v>
      </c>
      <c r="D437" s="44" t="s">
        <v>730</v>
      </c>
      <c r="E437" s="44" t="s">
        <v>73</v>
      </c>
      <c r="F437" s="45">
        <v>1019200</v>
      </c>
      <c r="G437" s="45">
        <v>1019200</v>
      </c>
      <c r="H437" s="46">
        <f t="shared" si="12"/>
        <v>1</v>
      </c>
    </row>
    <row r="438" spans="1:8" ht="25.5" x14ac:dyDescent="0.2">
      <c r="A438" s="42">
        <f t="shared" si="13"/>
        <v>429</v>
      </c>
      <c r="B438" s="43" t="s">
        <v>420</v>
      </c>
      <c r="C438" s="44" t="s">
        <v>100</v>
      </c>
      <c r="D438" s="44" t="s">
        <v>730</v>
      </c>
      <c r="E438" s="44" t="s">
        <v>143</v>
      </c>
      <c r="F438" s="45">
        <v>1019200</v>
      </c>
      <c r="G438" s="45">
        <v>1019200</v>
      </c>
      <c r="H438" s="46">
        <f t="shared" si="12"/>
        <v>1</v>
      </c>
    </row>
    <row r="439" spans="1:8" ht="38.25" x14ac:dyDescent="0.2">
      <c r="A439" s="42">
        <f t="shared" si="13"/>
        <v>430</v>
      </c>
      <c r="B439" s="43" t="s">
        <v>498</v>
      </c>
      <c r="C439" s="44" t="s">
        <v>100</v>
      </c>
      <c r="D439" s="44" t="s">
        <v>731</v>
      </c>
      <c r="E439" s="44" t="s">
        <v>73</v>
      </c>
      <c r="F439" s="45">
        <v>813800</v>
      </c>
      <c r="G439" s="45">
        <v>813800</v>
      </c>
      <c r="H439" s="46">
        <f t="shared" si="12"/>
        <v>1</v>
      </c>
    </row>
    <row r="440" spans="1:8" ht="25.5" x14ac:dyDescent="0.2">
      <c r="A440" s="42">
        <f t="shared" si="13"/>
        <v>431</v>
      </c>
      <c r="B440" s="43" t="s">
        <v>420</v>
      </c>
      <c r="C440" s="44" t="s">
        <v>100</v>
      </c>
      <c r="D440" s="44" t="s">
        <v>731</v>
      </c>
      <c r="E440" s="44" t="s">
        <v>143</v>
      </c>
      <c r="F440" s="45">
        <v>813800</v>
      </c>
      <c r="G440" s="45">
        <v>813800</v>
      </c>
      <c r="H440" s="46">
        <f t="shared" si="12"/>
        <v>1</v>
      </c>
    </row>
    <row r="441" spans="1:8" ht="25.5" x14ac:dyDescent="0.2">
      <c r="A441" s="42">
        <f t="shared" si="13"/>
        <v>432</v>
      </c>
      <c r="B441" s="43" t="s">
        <v>497</v>
      </c>
      <c r="C441" s="44" t="s">
        <v>100</v>
      </c>
      <c r="D441" s="44" t="s">
        <v>732</v>
      </c>
      <c r="E441" s="44" t="s">
        <v>73</v>
      </c>
      <c r="F441" s="45">
        <v>120000</v>
      </c>
      <c r="G441" s="45">
        <v>120000</v>
      </c>
      <c r="H441" s="46">
        <f t="shared" si="12"/>
        <v>1</v>
      </c>
    </row>
    <row r="442" spans="1:8" ht="25.5" x14ac:dyDescent="0.2">
      <c r="A442" s="42">
        <f t="shared" si="13"/>
        <v>433</v>
      </c>
      <c r="B442" s="43" t="s">
        <v>420</v>
      </c>
      <c r="C442" s="44" t="s">
        <v>100</v>
      </c>
      <c r="D442" s="44" t="s">
        <v>732</v>
      </c>
      <c r="E442" s="44" t="s">
        <v>143</v>
      </c>
      <c r="F442" s="45">
        <v>120000</v>
      </c>
      <c r="G442" s="45">
        <v>120000</v>
      </c>
      <c r="H442" s="46">
        <f t="shared" si="12"/>
        <v>1</v>
      </c>
    </row>
    <row r="443" spans="1:8" ht="38.25" x14ac:dyDescent="0.2">
      <c r="A443" s="42">
        <f t="shared" si="13"/>
        <v>434</v>
      </c>
      <c r="B443" s="43" t="s">
        <v>607</v>
      </c>
      <c r="C443" s="44" t="s">
        <v>100</v>
      </c>
      <c r="D443" s="44" t="s">
        <v>240</v>
      </c>
      <c r="E443" s="44" t="s">
        <v>73</v>
      </c>
      <c r="F443" s="45">
        <v>94023099</v>
      </c>
      <c r="G443" s="45">
        <v>38836041.049999997</v>
      </c>
      <c r="H443" s="46">
        <f t="shared" si="12"/>
        <v>0.41304787294875273</v>
      </c>
    </row>
    <row r="444" spans="1:8" ht="25.5" x14ac:dyDescent="0.2">
      <c r="A444" s="42">
        <f t="shared" si="13"/>
        <v>435</v>
      </c>
      <c r="B444" s="43" t="s">
        <v>421</v>
      </c>
      <c r="C444" s="44" t="s">
        <v>100</v>
      </c>
      <c r="D444" s="44" t="s">
        <v>241</v>
      </c>
      <c r="E444" s="44" t="s">
        <v>73</v>
      </c>
      <c r="F444" s="45">
        <v>100000</v>
      </c>
      <c r="G444" s="45">
        <v>21000</v>
      </c>
      <c r="H444" s="46">
        <f t="shared" si="12"/>
        <v>0.21</v>
      </c>
    </row>
    <row r="445" spans="1:8" x14ac:dyDescent="0.2">
      <c r="A445" s="42">
        <f t="shared" si="13"/>
        <v>436</v>
      </c>
      <c r="B445" s="43" t="s">
        <v>422</v>
      </c>
      <c r="C445" s="44" t="s">
        <v>100</v>
      </c>
      <c r="D445" s="44" t="s">
        <v>241</v>
      </c>
      <c r="E445" s="44" t="s">
        <v>139</v>
      </c>
      <c r="F445" s="45">
        <v>100000</v>
      </c>
      <c r="G445" s="45">
        <v>21000</v>
      </c>
      <c r="H445" s="46">
        <f t="shared" si="12"/>
        <v>0.21</v>
      </c>
    </row>
    <row r="446" spans="1:8" ht="25.5" x14ac:dyDescent="0.2">
      <c r="A446" s="42">
        <f t="shared" si="13"/>
        <v>437</v>
      </c>
      <c r="B446" s="43" t="s">
        <v>733</v>
      </c>
      <c r="C446" s="44" t="s">
        <v>100</v>
      </c>
      <c r="D446" s="44" t="s">
        <v>242</v>
      </c>
      <c r="E446" s="44" t="s">
        <v>73</v>
      </c>
      <c r="F446" s="45">
        <v>180000</v>
      </c>
      <c r="G446" s="45">
        <v>0</v>
      </c>
      <c r="H446" s="46">
        <f t="shared" si="12"/>
        <v>0</v>
      </c>
    </row>
    <row r="447" spans="1:8" ht="38.25" x14ac:dyDescent="0.2">
      <c r="A447" s="42">
        <f t="shared" si="13"/>
        <v>438</v>
      </c>
      <c r="B447" s="43" t="s">
        <v>718</v>
      </c>
      <c r="C447" s="44" t="s">
        <v>100</v>
      </c>
      <c r="D447" s="44" t="s">
        <v>242</v>
      </c>
      <c r="E447" s="44" t="s">
        <v>144</v>
      </c>
      <c r="F447" s="45">
        <v>180000</v>
      </c>
      <c r="G447" s="45">
        <v>0</v>
      </c>
      <c r="H447" s="46">
        <f t="shared" si="12"/>
        <v>0</v>
      </c>
    </row>
    <row r="448" spans="1:8" ht="51" x14ac:dyDescent="0.2">
      <c r="A448" s="42">
        <f t="shared" si="13"/>
        <v>439</v>
      </c>
      <c r="B448" s="43" t="s">
        <v>521</v>
      </c>
      <c r="C448" s="44" t="s">
        <v>100</v>
      </c>
      <c r="D448" s="44" t="s">
        <v>522</v>
      </c>
      <c r="E448" s="44" t="s">
        <v>73</v>
      </c>
      <c r="F448" s="45">
        <v>106099</v>
      </c>
      <c r="G448" s="45">
        <v>9301.6200000000008</v>
      </c>
      <c r="H448" s="46">
        <f t="shared" si="12"/>
        <v>8.7669252302095227E-2</v>
      </c>
    </row>
    <row r="449" spans="1:8" ht="25.5" x14ac:dyDescent="0.2">
      <c r="A449" s="42">
        <f t="shared" si="13"/>
        <v>440</v>
      </c>
      <c r="B449" s="43" t="s">
        <v>333</v>
      </c>
      <c r="C449" s="44" t="s">
        <v>100</v>
      </c>
      <c r="D449" s="44" t="s">
        <v>522</v>
      </c>
      <c r="E449" s="44" t="s">
        <v>135</v>
      </c>
      <c r="F449" s="45">
        <v>106099</v>
      </c>
      <c r="G449" s="45">
        <v>9301.6200000000008</v>
      </c>
      <c r="H449" s="46">
        <f t="shared" si="12"/>
        <v>8.7669252302095227E-2</v>
      </c>
    </row>
    <row r="450" spans="1:8" ht="51" x14ac:dyDescent="0.2">
      <c r="A450" s="42">
        <f t="shared" si="13"/>
        <v>441</v>
      </c>
      <c r="B450" s="43" t="s">
        <v>500</v>
      </c>
      <c r="C450" s="44" t="s">
        <v>100</v>
      </c>
      <c r="D450" s="44" t="s">
        <v>245</v>
      </c>
      <c r="E450" s="44" t="s">
        <v>73</v>
      </c>
      <c r="F450" s="45">
        <v>10324116</v>
      </c>
      <c r="G450" s="45">
        <v>2601988.2599999998</v>
      </c>
      <c r="H450" s="46">
        <f t="shared" si="12"/>
        <v>0.25203012635658101</v>
      </c>
    </row>
    <row r="451" spans="1:8" ht="25.5" x14ac:dyDescent="0.2">
      <c r="A451" s="42">
        <f t="shared" si="13"/>
        <v>442</v>
      </c>
      <c r="B451" s="43" t="s">
        <v>333</v>
      </c>
      <c r="C451" s="44" t="s">
        <v>100</v>
      </c>
      <c r="D451" s="44" t="s">
        <v>245</v>
      </c>
      <c r="E451" s="44" t="s">
        <v>135</v>
      </c>
      <c r="F451" s="45">
        <v>89380</v>
      </c>
      <c r="G451" s="45">
        <v>19804.18</v>
      </c>
      <c r="H451" s="46">
        <f t="shared" si="12"/>
        <v>0.22157283508614903</v>
      </c>
    </row>
    <row r="452" spans="1:8" ht="25.5" x14ac:dyDescent="0.2">
      <c r="A452" s="42">
        <f t="shared" si="13"/>
        <v>443</v>
      </c>
      <c r="B452" s="43" t="s">
        <v>420</v>
      </c>
      <c r="C452" s="44" t="s">
        <v>100</v>
      </c>
      <c r="D452" s="44" t="s">
        <v>245</v>
      </c>
      <c r="E452" s="44" t="s">
        <v>143</v>
      </c>
      <c r="F452" s="45">
        <v>10234736</v>
      </c>
      <c r="G452" s="45">
        <v>2582184.08</v>
      </c>
      <c r="H452" s="46">
        <f t="shared" si="12"/>
        <v>0.2522961100315631</v>
      </c>
    </row>
    <row r="453" spans="1:8" ht="63.75" x14ac:dyDescent="0.2">
      <c r="A453" s="42">
        <f t="shared" si="13"/>
        <v>444</v>
      </c>
      <c r="B453" s="43" t="s">
        <v>501</v>
      </c>
      <c r="C453" s="44" t="s">
        <v>100</v>
      </c>
      <c r="D453" s="44" t="s">
        <v>246</v>
      </c>
      <c r="E453" s="44" t="s">
        <v>73</v>
      </c>
      <c r="F453" s="45">
        <v>73979140</v>
      </c>
      <c r="G453" s="45">
        <v>33456242.07</v>
      </c>
      <c r="H453" s="46">
        <f t="shared" si="12"/>
        <v>0.45223886179266209</v>
      </c>
    </row>
    <row r="454" spans="1:8" ht="25.5" x14ac:dyDescent="0.2">
      <c r="A454" s="42">
        <f t="shared" si="13"/>
        <v>445</v>
      </c>
      <c r="B454" s="43" t="s">
        <v>333</v>
      </c>
      <c r="C454" s="44" t="s">
        <v>100</v>
      </c>
      <c r="D454" s="44" t="s">
        <v>246</v>
      </c>
      <c r="E454" s="44" t="s">
        <v>135</v>
      </c>
      <c r="F454" s="45">
        <v>850000</v>
      </c>
      <c r="G454" s="45">
        <v>254887.13</v>
      </c>
      <c r="H454" s="46">
        <f t="shared" si="12"/>
        <v>0.29986721176470588</v>
      </c>
    </row>
    <row r="455" spans="1:8" ht="25.5" x14ac:dyDescent="0.2">
      <c r="A455" s="42">
        <f t="shared" si="13"/>
        <v>446</v>
      </c>
      <c r="B455" s="43" t="s">
        <v>420</v>
      </c>
      <c r="C455" s="44" t="s">
        <v>100</v>
      </c>
      <c r="D455" s="44" t="s">
        <v>246</v>
      </c>
      <c r="E455" s="44" t="s">
        <v>143</v>
      </c>
      <c r="F455" s="45">
        <v>73129140</v>
      </c>
      <c r="G455" s="45">
        <v>33201354.940000001</v>
      </c>
      <c r="H455" s="46">
        <f t="shared" si="12"/>
        <v>0.4540099191649184</v>
      </c>
    </row>
    <row r="456" spans="1:8" ht="63.75" x14ac:dyDescent="0.2">
      <c r="A456" s="42">
        <f t="shared" si="13"/>
        <v>447</v>
      </c>
      <c r="B456" s="43" t="s">
        <v>502</v>
      </c>
      <c r="C456" s="44" t="s">
        <v>100</v>
      </c>
      <c r="D456" s="44" t="s">
        <v>247</v>
      </c>
      <c r="E456" s="44" t="s">
        <v>73</v>
      </c>
      <c r="F456" s="45">
        <v>8952100</v>
      </c>
      <c r="G456" s="45">
        <v>2669806.4</v>
      </c>
      <c r="H456" s="46">
        <f t="shared" si="12"/>
        <v>0.29823241474067536</v>
      </c>
    </row>
    <row r="457" spans="1:8" ht="25.5" x14ac:dyDescent="0.2">
      <c r="A457" s="42">
        <f t="shared" si="13"/>
        <v>448</v>
      </c>
      <c r="B457" s="43" t="s">
        <v>333</v>
      </c>
      <c r="C457" s="44" t="s">
        <v>100</v>
      </c>
      <c r="D457" s="44" t="s">
        <v>247</v>
      </c>
      <c r="E457" s="44" t="s">
        <v>135</v>
      </c>
      <c r="F457" s="45">
        <v>120000</v>
      </c>
      <c r="G457" s="45">
        <v>29658.06</v>
      </c>
      <c r="H457" s="46">
        <f t="shared" si="12"/>
        <v>0.24715050000000002</v>
      </c>
    </row>
    <row r="458" spans="1:8" ht="25.5" x14ac:dyDescent="0.2">
      <c r="A458" s="42">
        <f t="shared" si="13"/>
        <v>449</v>
      </c>
      <c r="B458" s="43" t="s">
        <v>420</v>
      </c>
      <c r="C458" s="44" t="s">
        <v>100</v>
      </c>
      <c r="D458" s="44" t="s">
        <v>247</v>
      </c>
      <c r="E458" s="44" t="s">
        <v>143</v>
      </c>
      <c r="F458" s="45">
        <v>8832100</v>
      </c>
      <c r="G458" s="45">
        <v>2640148.34</v>
      </c>
      <c r="H458" s="46">
        <f t="shared" si="12"/>
        <v>0.29892645463706252</v>
      </c>
    </row>
    <row r="459" spans="1:8" ht="76.5" x14ac:dyDescent="0.2">
      <c r="A459" s="42">
        <f t="shared" si="13"/>
        <v>450</v>
      </c>
      <c r="B459" s="43" t="s">
        <v>503</v>
      </c>
      <c r="C459" s="44" t="s">
        <v>100</v>
      </c>
      <c r="D459" s="44" t="s">
        <v>325</v>
      </c>
      <c r="E459" s="44" t="s">
        <v>73</v>
      </c>
      <c r="F459" s="45">
        <v>2600</v>
      </c>
      <c r="G459" s="45">
        <v>1202.7</v>
      </c>
      <c r="H459" s="46">
        <f t="shared" ref="H459:H522" si="14">G459/F459</f>
        <v>0.46257692307692311</v>
      </c>
    </row>
    <row r="460" spans="1:8" ht="25.5" x14ac:dyDescent="0.2">
      <c r="A460" s="42">
        <f t="shared" ref="A460:A523" si="15">A459+1</f>
        <v>451</v>
      </c>
      <c r="B460" s="43" t="s">
        <v>420</v>
      </c>
      <c r="C460" s="44" t="s">
        <v>100</v>
      </c>
      <c r="D460" s="44" t="s">
        <v>325</v>
      </c>
      <c r="E460" s="44" t="s">
        <v>143</v>
      </c>
      <c r="F460" s="45">
        <v>2600</v>
      </c>
      <c r="G460" s="45">
        <v>1202.7</v>
      </c>
      <c r="H460" s="46">
        <f t="shared" si="14"/>
        <v>0.46257692307692311</v>
      </c>
    </row>
    <row r="461" spans="1:8" ht="38.25" x14ac:dyDescent="0.2">
      <c r="A461" s="42">
        <f t="shared" si="15"/>
        <v>452</v>
      </c>
      <c r="B461" s="43" t="s">
        <v>734</v>
      </c>
      <c r="C461" s="44" t="s">
        <v>100</v>
      </c>
      <c r="D461" s="44" t="s">
        <v>735</v>
      </c>
      <c r="E461" s="44" t="s">
        <v>73</v>
      </c>
      <c r="F461" s="45">
        <v>379044</v>
      </c>
      <c r="G461" s="45">
        <v>76500</v>
      </c>
      <c r="H461" s="46">
        <f t="shared" si="14"/>
        <v>0.20182353499857536</v>
      </c>
    </row>
    <row r="462" spans="1:8" ht="25.5" x14ac:dyDescent="0.2">
      <c r="A462" s="42">
        <f t="shared" si="15"/>
        <v>453</v>
      </c>
      <c r="B462" s="43" t="s">
        <v>424</v>
      </c>
      <c r="C462" s="44" t="s">
        <v>100</v>
      </c>
      <c r="D462" s="44" t="s">
        <v>735</v>
      </c>
      <c r="E462" s="44" t="s">
        <v>145</v>
      </c>
      <c r="F462" s="45">
        <v>379044</v>
      </c>
      <c r="G462" s="45">
        <v>76500</v>
      </c>
      <c r="H462" s="46">
        <f t="shared" si="14"/>
        <v>0.20182353499857536</v>
      </c>
    </row>
    <row r="463" spans="1:8" x14ac:dyDescent="0.2">
      <c r="A463" s="42">
        <f t="shared" si="15"/>
        <v>454</v>
      </c>
      <c r="B463" s="43" t="s">
        <v>523</v>
      </c>
      <c r="C463" s="44" t="s">
        <v>524</v>
      </c>
      <c r="D463" s="44" t="s">
        <v>175</v>
      </c>
      <c r="E463" s="44" t="s">
        <v>73</v>
      </c>
      <c r="F463" s="45">
        <v>3810382.48</v>
      </c>
      <c r="G463" s="45">
        <v>3102809.08</v>
      </c>
      <c r="H463" s="46">
        <f t="shared" si="14"/>
        <v>0.81430383860047562</v>
      </c>
    </row>
    <row r="464" spans="1:8" ht="25.5" x14ac:dyDescent="0.2">
      <c r="A464" s="42">
        <f t="shared" si="15"/>
        <v>455</v>
      </c>
      <c r="B464" s="43" t="s">
        <v>689</v>
      </c>
      <c r="C464" s="44" t="s">
        <v>524</v>
      </c>
      <c r="D464" s="44" t="s">
        <v>206</v>
      </c>
      <c r="E464" s="44" t="s">
        <v>73</v>
      </c>
      <c r="F464" s="45">
        <v>791461</v>
      </c>
      <c r="G464" s="45">
        <v>453276.2</v>
      </c>
      <c r="H464" s="46">
        <f t="shared" si="14"/>
        <v>0.57270819408663221</v>
      </c>
    </row>
    <row r="465" spans="1:8" ht="25.5" x14ac:dyDescent="0.2">
      <c r="A465" s="42">
        <f t="shared" si="15"/>
        <v>456</v>
      </c>
      <c r="B465" s="43" t="s">
        <v>695</v>
      </c>
      <c r="C465" s="44" t="s">
        <v>524</v>
      </c>
      <c r="D465" s="44" t="s">
        <v>261</v>
      </c>
      <c r="E465" s="44" t="s">
        <v>73</v>
      </c>
      <c r="F465" s="45">
        <v>791461</v>
      </c>
      <c r="G465" s="45">
        <v>453276.2</v>
      </c>
      <c r="H465" s="46">
        <f t="shared" si="14"/>
        <v>0.57270819408663221</v>
      </c>
    </row>
    <row r="466" spans="1:8" ht="25.5" x14ac:dyDescent="0.2">
      <c r="A466" s="42">
        <f t="shared" si="15"/>
        <v>457</v>
      </c>
      <c r="B466" s="43" t="s">
        <v>493</v>
      </c>
      <c r="C466" s="44" t="s">
        <v>524</v>
      </c>
      <c r="D466" s="44" t="s">
        <v>222</v>
      </c>
      <c r="E466" s="44" t="s">
        <v>73</v>
      </c>
      <c r="F466" s="45">
        <v>791461</v>
      </c>
      <c r="G466" s="45">
        <v>453276.2</v>
      </c>
      <c r="H466" s="46">
        <f t="shared" si="14"/>
        <v>0.57270819408663221</v>
      </c>
    </row>
    <row r="467" spans="1:8" ht="25.5" x14ac:dyDescent="0.2">
      <c r="A467" s="42">
        <f t="shared" si="15"/>
        <v>458</v>
      </c>
      <c r="B467" s="43" t="s">
        <v>420</v>
      </c>
      <c r="C467" s="44" t="s">
        <v>524</v>
      </c>
      <c r="D467" s="44" t="s">
        <v>222</v>
      </c>
      <c r="E467" s="44" t="s">
        <v>143</v>
      </c>
      <c r="F467" s="45">
        <v>791461</v>
      </c>
      <c r="G467" s="45">
        <v>453276.2</v>
      </c>
      <c r="H467" s="46">
        <f t="shared" si="14"/>
        <v>0.57270819408663221</v>
      </c>
    </row>
    <row r="468" spans="1:8" ht="38.25" x14ac:dyDescent="0.2">
      <c r="A468" s="42">
        <f t="shared" si="15"/>
        <v>459</v>
      </c>
      <c r="B468" s="43" t="s">
        <v>711</v>
      </c>
      <c r="C468" s="44" t="s">
        <v>524</v>
      </c>
      <c r="D468" s="44" t="s">
        <v>224</v>
      </c>
      <c r="E468" s="44" t="s">
        <v>73</v>
      </c>
      <c r="F468" s="45">
        <v>3018921.48</v>
      </c>
      <c r="G468" s="45">
        <v>2649532.88</v>
      </c>
      <c r="H468" s="46">
        <f t="shared" si="14"/>
        <v>0.87764219690801626</v>
      </c>
    </row>
    <row r="469" spans="1:8" ht="25.5" x14ac:dyDescent="0.2">
      <c r="A469" s="42">
        <f t="shared" si="15"/>
        <v>460</v>
      </c>
      <c r="B469" s="43" t="s">
        <v>736</v>
      </c>
      <c r="C469" s="44" t="s">
        <v>524</v>
      </c>
      <c r="D469" s="44" t="s">
        <v>270</v>
      </c>
      <c r="E469" s="44" t="s">
        <v>73</v>
      </c>
      <c r="F469" s="45">
        <v>2759201.48</v>
      </c>
      <c r="G469" s="45">
        <v>2484000</v>
      </c>
      <c r="H469" s="46">
        <f t="shared" si="14"/>
        <v>0.90026046231317625</v>
      </c>
    </row>
    <row r="470" spans="1:8" ht="25.5" x14ac:dyDescent="0.2">
      <c r="A470" s="42">
        <f t="shared" si="15"/>
        <v>461</v>
      </c>
      <c r="B470" s="43" t="s">
        <v>465</v>
      </c>
      <c r="C470" s="44" t="s">
        <v>524</v>
      </c>
      <c r="D470" s="44" t="s">
        <v>466</v>
      </c>
      <c r="E470" s="44" t="s">
        <v>73</v>
      </c>
      <c r="F470" s="45">
        <v>2759201.48</v>
      </c>
      <c r="G470" s="45">
        <v>2484000</v>
      </c>
      <c r="H470" s="46">
        <f t="shared" si="14"/>
        <v>0.90026046231317625</v>
      </c>
    </row>
    <row r="471" spans="1:8" ht="25.5" x14ac:dyDescent="0.2">
      <c r="A471" s="42">
        <f t="shared" si="15"/>
        <v>462</v>
      </c>
      <c r="B471" s="43" t="s">
        <v>420</v>
      </c>
      <c r="C471" s="44" t="s">
        <v>524</v>
      </c>
      <c r="D471" s="44" t="s">
        <v>466</v>
      </c>
      <c r="E471" s="44" t="s">
        <v>143</v>
      </c>
      <c r="F471" s="45">
        <v>2759201.48</v>
      </c>
      <c r="G471" s="45">
        <v>2484000</v>
      </c>
      <c r="H471" s="46">
        <f t="shared" si="14"/>
        <v>0.90026046231317625</v>
      </c>
    </row>
    <row r="472" spans="1:8" ht="38.25" x14ac:dyDescent="0.2">
      <c r="A472" s="42">
        <f t="shared" si="15"/>
        <v>463</v>
      </c>
      <c r="B472" s="43" t="s">
        <v>737</v>
      </c>
      <c r="C472" s="44" t="s">
        <v>524</v>
      </c>
      <c r="D472" s="44" t="s">
        <v>269</v>
      </c>
      <c r="E472" s="44" t="s">
        <v>73</v>
      </c>
      <c r="F472" s="45">
        <v>259720</v>
      </c>
      <c r="G472" s="45">
        <v>165532.88</v>
      </c>
      <c r="H472" s="46">
        <f t="shared" si="14"/>
        <v>0.63735130140150931</v>
      </c>
    </row>
    <row r="473" spans="1:8" ht="25.5" x14ac:dyDescent="0.2">
      <c r="A473" s="42">
        <f t="shared" si="15"/>
        <v>464</v>
      </c>
      <c r="B473" s="43" t="s">
        <v>738</v>
      </c>
      <c r="C473" s="44" t="s">
        <v>524</v>
      </c>
      <c r="D473" s="44" t="s">
        <v>739</v>
      </c>
      <c r="E473" s="44" t="s">
        <v>73</v>
      </c>
      <c r="F473" s="45">
        <v>79720</v>
      </c>
      <c r="G473" s="45">
        <v>79720</v>
      </c>
      <c r="H473" s="46">
        <f t="shared" si="14"/>
        <v>1</v>
      </c>
    </row>
    <row r="474" spans="1:8" ht="25.5" x14ac:dyDescent="0.2">
      <c r="A474" s="42">
        <f t="shared" si="15"/>
        <v>465</v>
      </c>
      <c r="B474" s="43" t="s">
        <v>420</v>
      </c>
      <c r="C474" s="44" t="s">
        <v>524</v>
      </c>
      <c r="D474" s="44" t="s">
        <v>739</v>
      </c>
      <c r="E474" s="44" t="s">
        <v>143</v>
      </c>
      <c r="F474" s="45">
        <v>79720</v>
      </c>
      <c r="G474" s="45">
        <v>79720</v>
      </c>
      <c r="H474" s="46">
        <f t="shared" si="14"/>
        <v>1</v>
      </c>
    </row>
    <row r="475" spans="1:8" ht="25.5" x14ac:dyDescent="0.2">
      <c r="A475" s="42">
        <f t="shared" si="15"/>
        <v>466</v>
      </c>
      <c r="B475" s="43" t="s">
        <v>738</v>
      </c>
      <c r="C475" s="44" t="s">
        <v>524</v>
      </c>
      <c r="D475" s="44" t="s">
        <v>740</v>
      </c>
      <c r="E475" s="44" t="s">
        <v>73</v>
      </c>
      <c r="F475" s="45">
        <v>180000</v>
      </c>
      <c r="G475" s="45">
        <v>85812.88</v>
      </c>
      <c r="H475" s="46">
        <f t="shared" si="14"/>
        <v>0.47673822222222223</v>
      </c>
    </row>
    <row r="476" spans="1:8" ht="25.5" x14ac:dyDescent="0.2">
      <c r="A476" s="42">
        <f t="shared" si="15"/>
        <v>467</v>
      </c>
      <c r="B476" s="43" t="s">
        <v>420</v>
      </c>
      <c r="C476" s="44" t="s">
        <v>524</v>
      </c>
      <c r="D476" s="44" t="s">
        <v>740</v>
      </c>
      <c r="E476" s="44" t="s">
        <v>143</v>
      </c>
      <c r="F476" s="45">
        <v>180000</v>
      </c>
      <c r="G476" s="45">
        <v>85812.88</v>
      </c>
      <c r="H476" s="46">
        <f t="shared" si="14"/>
        <v>0.47673822222222223</v>
      </c>
    </row>
    <row r="477" spans="1:8" x14ac:dyDescent="0.2">
      <c r="A477" s="42">
        <f t="shared" si="15"/>
        <v>468</v>
      </c>
      <c r="B477" s="43" t="s">
        <v>60</v>
      </c>
      <c r="C477" s="44" t="s">
        <v>101</v>
      </c>
      <c r="D477" s="44" t="s">
        <v>175</v>
      </c>
      <c r="E477" s="44" t="s">
        <v>73</v>
      </c>
      <c r="F477" s="45">
        <v>7342544</v>
      </c>
      <c r="G477" s="45">
        <v>1181927.32</v>
      </c>
      <c r="H477" s="46">
        <f t="shared" si="14"/>
        <v>0.16096972929273562</v>
      </c>
    </row>
    <row r="478" spans="1:8" ht="38.25" x14ac:dyDescent="0.2">
      <c r="A478" s="42">
        <f t="shared" si="15"/>
        <v>469</v>
      </c>
      <c r="B478" s="43" t="s">
        <v>607</v>
      </c>
      <c r="C478" s="44" t="s">
        <v>101</v>
      </c>
      <c r="D478" s="44" t="s">
        <v>240</v>
      </c>
      <c r="E478" s="44" t="s">
        <v>73</v>
      </c>
      <c r="F478" s="45">
        <v>7342544</v>
      </c>
      <c r="G478" s="45">
        <v>1181927.32</v>
      </c>
      <c r="H478" s="46">
        <f t="shared" si="14"/>
        <v>0.16096972929273562</v>
      </c>
    </row>
    <row r="479" spans="1:8" ht="89.25" x14ac:dyDescent="0.2">
      <c r="A479" s="42">
        <f t="shared" si="15"/>
        <v>470</v>
      </c>
      <c r="B479" s="43" t="s">
        <v>499</v>
      </c>
      <c r="C479" s="44" t="s">
        <v>101</v>
      </c>
      <c r="D479" s="44" t="s">
        <v>243</v>
      </c>
      <c r="E479" s="44" t="s">
        <v>73</v>
      </c>
      <c r="F479" s="45">
        <v>110000</v>
      </c>
      <c r="G479" s="45">
        <v>0</v>
      </c>
      <c r="H479" s="46">
        <f t="shared" si="14"/>
        <v>0</v>
      </c>
    </row>
    <row r="480" spans="1:8" ht="25.5" x14ac:dyDescent="0.2">
      <c r="A480" s="42">
        <f t="shared" si="15"/>
        <v>471</v>
      </c>
      <c r="B480" s="43" t="s">
        <v>333</v>
      </c>
      <c r="C480" s="44" t="s">
        <v>101</v>
      </c>
      <c r="D480" s="44" t="s">
        <v>243</v>
      </c>
      <c r="E480" s="44" t="s">
        <v>135</v>
      </c>
      <c r="F480" s="45">
        <v>110000</v>
      </c>
      <c r="G480" s="45">
        <v>0</v>
      </c>
      <c r="H480" s="46">
        <f t="shared" si="14"/>
        <v>0</v>
      </c>
    </row>
    <row r="481" spans="1:8" ht="25.5" x14ac:dyDescent="0.2">
      <c r="A481" s="42">
        <f t="shared" si="15"/>
        <v>472</v>
      </c>
      <c r="B481" s="43" t="s">
        <v>423</v>
      </c>
      <c r="C481" s="44" t="s">
        <v>101</v>
      </c>
      <c r="D481" s="44" t="s">
        <v>244</v>
      </c>
      <c r="E481" s="44" t="s">
        <v>73</v>
      </c>
      <c r="F481" s="45">
        <v>10000</v>
      </c>
      <c r="G481" s="45">
        <v>0</v>
      </c>
      <c r="H481" s="46">
        <f t="shared" si="14"/>
        <v>0</v>
      </c>
    </row>
    <row r="482" spans="1:8" ht="25.5" x14ac:dyDescent="0.2">
      <c r="A482" s="42">
        <f t="shared" si="15"/>
        <v>473</v>
      </c>
      <c r="B482" s="43" t="s">
        <v>333</v>
      </c>
      <c r="C482" s="44" t="s">
        <v>101</v>
      </c>
      <c r="D482" s="44" t="s">
        <v>244</v>
      </c>
      <c r="E482" s="44" t="s">
        <v>135</v>
      </c>
      <c r="F482" s="45">
        <v>10000</v>
      </c>
      <c r="G482" s="45">
        <v>0</v>
      </c>
      <c r="H482" s="46">
        <f t="shared" si="14"/>
        <v>0</v>
      </c>
    </row>
    <row r="483" spans="1:8" ht="51" x14ac:dyDescent="0.2">
      <c r="A483" s="42">
        <f t="shared" si="15"/>
        <v>474</v>
      </c>
      <c r="B483" s="43" t="s">
        <v>500</v>
      </c>
      <c r="C483" s="44" t="s">
        <v>101</v>
      </c>
      <c r="D483" s="44" t="s">
        <v>245</v>
      </c>
      <c r="E483" s="44" t="s">
        <v>73</v>
      </c>
      <c r="F483" s="45">
        <v>599084</v>
      </c>
      <c r="G483" s="45">
        <v>130472.52</v>
      </c>
      <c r="H483" s="46">
        <f t="shared" si="14"/>
        <v>0.21778668767651949</v>
      </c>
    </row>
    <row r="484" spans="1:8" x14ac:dyDescent="0.2">
      <c r="A484" s="42">
        <f t="shared" si="15"/>
        <v>475</v>
      </c>
      <c r="B484" s="43" t="s">
        <v>340</v>
      </c>
      <c r="C484" s="44" t="s">
        <v>101</v>
      </c>
      <c r="D484" s="44" t="s">
        <v>245</v>
      </c>
      <c r="E484" s="44" t="s">
        <v>136</v>
      </c>
      <c r="F484" s="45">
        <v>599084</v>
      </c>
      <c r="G484" s="45">
        <v>130472.52</v>
      </c>
      <c r="H484" s="46">
        <f t="shared" si="14"/>
        <v>0.21778668767651949</v>
      </c>
    </row>
    <row r="485" spans="1:8" ht="63.75" x14ac:dyDescent="0.2">
      <c r="A485" s="42">
        <f t="shared" si="15"/>
        <v>476</v>
      </c>
      <c r="B485" s="43" t="s">
        <v>501</v>
      </c>
      <c r="C485" s="44" t="s">
        <v>101</v>
      </c>
      <c r="D485" s="44" t="s">
        <v>246</v>
      </c>
      <c r="E485" s="44" t="s">
        <v>73</v>
      </c>
      <c r="F485" s="45">
        <v>6623460</v>
      </c>
      <c r="G485" s="45">
        <v>1051454.8</v>
      </c>
      <c r="H485" s="46">
        <f t="shared" si="14"/>
        <v>0.15874705969387601</v>
      </c>
    </row>
    <row r="486" spans="1:8" x14ac:dyDescent="0.2">
      <c r="A486" s="42">
        <f t="shared" si="15"/>
        <v>477</v>
      </c>
      <c r="B486" s="43" t="s">
        <v>340</v>
      </c>
      <c r="C486" s="44" t="s">
        <v>101</v>
      </c>
      <c r="D486" s="44" t="s">
        <v>246</v>
      </c>
      <c r="E486" s="44" t="s">
        <v>136</v>
      </c>
      <c r="F486" s="45">
        <v>5943460</v>
      </c>
      <c r="G486" s="45">
        <v>971864.65</v>
      </c>
      <c r="H486" s="46">
        <f t="shared" si="14"/>
        <v>0.16351832939062433</v>
      </c>
    </row>
    <row r="487" spans="1:8" ht="25.5" x14ac:dyDescent="0.2">
      <c r="A487" s="42">
        <f t="shared" si="15"/>
        <v>478</v>
      </c>
      <c r="B487" s="43" t="s">
        <v>333</v>
      </c>
      <c r="C487" s="44" t="s">
        <v>101</v>
      </c>
      <c r="D487" s="44" t="s">
        <v>246</v>
      </c>
      <c r="E487" s="44" t="s">
        <v>135</v>
      </c>
      <c r="F487" s="45">
        <v>540000</v>
      </c>
      <c r="G487" s="45">
        <v>48525.15</v>
      </c>
      <c r="H487" s="46">
        <f t="shared" si="14"/>
        <v>8.9861388888888893E-2</v>
      </c>
    </row>
    <row r="488" spans="1:8" x14ac:dyDescent="0.2">
      <c r="A488" s="42">
        <f t="shared" si="15"/>
        <v>479</v>
      </c>
      <c r="B488" s="43" t="s">
        <v>336</v>
      </c>
      <c r="C488" s="44" t="s">
        <v>101</v>
      </c>
      <c r="D488" s="44" t="s">
        <v>246</v>
      </c>
      <c r="E488" s="44" t="s">
        <v>137</v>
      </c>
      <c r="F488" s="45">
        <v>140000</v>
      </c>
      <c r="G488" s="45">
        <v>31065</v>
      </c>
      <c r="H488" s="46">
        <f t="shared" si="14"/>
        <v>0.22189285714285714</v>
      </c>
    </row>
    <row r="489" spans="1:8" x14ac:dyDescent="0.2">
      <c r="A489" s="42">
        <f t="shared" si="15"/>
        <v>480</v>
      </c>
      <c r="B489" s="43" t="s">
        <v>61</v>
      </c>
      <c r="C489" s="44" t="s">
        <v>102</v>
      </c>
      <c r="D489" s="44" t="s">
        <v>175</v>
      </c>
      <c r="E489" s="44" t="s">
        <v>73</v>
      </c>
      <c r="F489" s="45">
        <v>31744861.48</v>
      </c>
      <c r="G489" s="45">
        <v>6204153.9800000004</v>
      </c>
      <c r="H489" s="46">
        <f t="shared" si="14"/>
        <v>0.19543805487728341</v>
      </c>
    </row>
    <row r="490" spans="1:8" x14ac:dyDescent="0.2">
      <c r="A490" s="42">
        <f t="shared" si="15"/>
        <v>481</v>
      </c>
      <c r="B490" s="43" t="s">
        <v>39</v>
      </c>
      <c r="C490" s="44" t="s">
        <v>40</v>
      </c>
      <c r="D490" s="44" t="s">
        <v>175</v>
      </c>
      <c r="E490" s="44" t="s">
        <v>73</v>
      </c>
      <c r="F490" s="45">
        <v>19689023.079999998</v>
      </c>
      <c r="G490" s="45">
        <v>4368974.4800000004</v>
      </c>
      <c r="H490" s="46">
        <f t="shared" si="14"/>
        <v>0.22189899733714979</v>
      </c>
    </row>
    <row r="491" spans="1:8" ht="38.25" x14ac:dyDescent="0.2">
      <c r="A491" s="42">
        <f t="shared" si="15"/>
        <v>482</v>
      </c>
      <c r="B491" s="43" t="s">
        <v>711</v>
      </c>
      <c r="C491" s="44" t="s">
        <v>40</v>
      </c>
      <c r="D491" s="44" t="s">
        <v>224</v>
      </c>
      <c r="E491" s="44" t="s">
        <v>73</v>
      </c>
      <c r="F491" s="45">
        <v>19689023.079999998</v>
      </c>
      <c r="G491" s="45">
        <v>4368974.4800000004</v>
      </c>
      <c r="H491" s="46">
        <f t="shared" si="14"/>
        <v>0.22189899733714979</v>
      </c>
    </row>
    <row r="492" spans="1:8" ht="25.5" x14ac:dyDescent="0.2">
      <c r="A492" s="42">
        <f t="shared" si="15"/>
        <v>483</v>
      </c>
      <c r="B492" s="43" t="s">
        <v>425</v>
      </c>
      <c r="C492" s="44" t="s">
        <v>40</v>
      </c>
      <c r="D492" s="44" t="s">
        <v>272</v>
      </c>
      <c r="E492" s="44" t="s">
        <v>73</v>
      </c>
      <c r="F492" s="45">
        <v>19689023.079999998</v>
      </c>
      <c r="G492" s="45">
        <v>4368974.4800000004</v>
      </c>
      <c r="H492" s="46">
        <f t="shared" si="14"/>
        <v>0.22189899733714979</v>
      </c>
    </row>
    <row r="493" spans="1:8" ht="25.5" x14ac:dyDescent="0.2">
      <c r="A493" s="42">
        <f t="shared" si="15"/>
        <v>484</v>
      </c>
      <c r="B493" s="43" t="s">
        <v>426</v>
      </c>
      <c r="C493" s="44" t="s">
        <v>40</v>
      </c>
      <c r="D493" s="44" t="s">
        <v>248</v>
      </c>
      <c r="E493" s="44" t="s">
        <v>73</v>
      </c>
      <c r="F493" s="45">
        <v>19689023.079999998</v>
      </c>
      <c r="G493" s="45">
        <v>4368974.4800000004</v>
      </c>
      <c r="H493" s="46">
        <f t="shared" si="14"/>
        <v>0.22189899733714979</v>
      </c>
    </row>
    <row r="494" spans="1:8" x14ac:dyDescent="0.2">
      <c r="A494" s="42">
        <f t="shared" si="15"/>
        <v>485</v>
      </c>
      <c r="B494" s="43" t="s">
        <v>340</v>
      </c>
      <c r="C494" s="44" t="s">
        <v>40</v>
      </c>
      <c r="D494" s="44" t="s">
        <v>248</v>
      </c>
      <c r="E494" s="44" t="s">
        <v>136</v>
      </c>
      <c r="F494" s="45">
        <v>16474924.960000001</v>
      </c>
      <c r="G494" s="45">
        <v>3788399.41</v>
      </c>
      <c r="H494" s="46">
        <f t="shared" si="14"/>
        <v>0.2299494182339511</v>
      </c>
    </row>
    <row r="495" spans="1:8" ht="25.5" x14ac:dyDescent="0.2">
      <c r="A495" s="42">
        <f t="shared" si="15"/>
        <v>486</v>
      </c>
      <c r="B495" s="43" t="s">
        <v>333</v>
      </c>
      <c r="C495" s="44" t="s">
        <v>40</v>
      </c>
      <c r="D495" s="44" t="s">
        <v>248</v>
      </c>
      <c r="E495" s="44" t="s">
        <v>135</v>
      </c>
      <c r="F495" s="45">
        <v>2941451.12</v>
      </c>
      <c r="G495" s="45">
        <v>508675.07</v>
      </c>
      <c r="H495" s="46">
        <f t="shared" si="14"/>
        <v>0.17293337514308244</v>
      </c>
    </row>
    <row r="496" spans="1:8" x14ac:dyDescent="0.2">
      <c r="A496" s="42">
        <f t="shared" si="15"/>
        <v>487</v>
      </c>
      <c r="B496" s="43" t="s">
        <v>336</v>
      </c>
      <c r="C496" s="44" t="s">
        <v>40</v>
      </c>
      <c r="D496" s="44" t="s">
        <v>248</v>
      </c>
      <c r="E496" s="44" t="s">
        <v>137</v>
      </c>
      <c r="F496" s="45">
        <v>272647</v>
      </c>
      <c r="G496" s="45">
        <v>71900</v>
      </c>
      <c r="H496" s="46">
        <f t="shared" si="14"/>
        <v>0.26371095225694763</v>
      </c>
    </row>
    <row r="497" spans="1:8" x14ac:dyDescent="0.2">
      <c r="A497" s="42">
        <f t="shared" si="15"/>
        <v>488</v>
      </c>
      <c r="B497" s="43" t="s">
        <v>62</v>
      </c>
      <c r="C497" s="44" t="s">
        <v>103</v>
      </c>
      <c r="D497" s="44" t="s">
        <v>175</v>
      </c>
      <c r="E497" s="44" t="s">
        <v>73</v>
      </c>
      <c r="F497" s="45">
        <v>12055838.4</v>
      </c>
      <c r="G497" s="45">
        <v>1835179.5</v>
      </c>
      <c r="H497" s="46">
        <f t="shared" si="14"/>
        <v>0.15222329954256852</v>
      </c>
    </row>
    <row r="498" spans="1:8" ht="38.25" x14ac:dyDescent="0.2">
      <c r="A498" s="42">
        <f t="shared" si="15"/>
        <v>489</v>
      </c>
      <c r="B498" s="43" t="s">
        <v>711</v>
      </c>
      <c r="C498" s="44" t="s">
        <v>103</v>
      </c>
      <c r="D498" s="44" t="s">
        <v>224</v>
      </c>
      <c r="E498" s="44" t="s">
        <v>73</v>
      </c>
      <c r="F498" s="45">
        <v>12055838.4</v>
      </c>
      <c r="G498" s="45">
        <v>1835179.5</v>
      </c>
      <c r="H498" s="46">
        <f t="shared" si="14"/>
        <v>0.15222329954256852</v>
      </c>
    </row>
    <row r="499" spans="1:8" ht="25.5" x14ac:dyDescent="0.2">
      <c r="A499" s="42">
        <f t="shared" si="15"/>
        <v>490</v>
      </c>
      <c r="B499" s="43" t="s">
        <v>425</v>
      </c>
      <c r="C499" s="44" t="s">
        <v>103</v>
      </c>
      <c r="D499" s="44" t="s">
        <v>272</v>
      </c>
      <c r="E499" s="44" t="s">
        <v>73</v>
      </c>
      <c r="F499" s="45">
        <v>12055838.4</v>
      </c>
      <c r="G499" s="45">
        <v>1835179.5</v>
      </c>
      <c r="H499" s="46">
        <f t="shared" si="14"/>
        <v>0.15222329954256852</v>
      </c>
    </row>
    <row r="500" spans="1:8" x14ac:dyDescent="0.2">
      <c r="A500" s="42">
        <f t="shared" si="15"/>
        <v>491</v>
      </c>
      <c r="B500" s="43" t="s">
        <v>427</v>
      </c>
      <c r="C500" s="44" t="s">
        <v>103</v>
      </c>
      <c r="D500" s="44" t="s">
        <v>249</v>
      </c>
      <c r="E500" s="44" t="s">
        <v>73</v>
      </c>
      <c r="F500" s="45">
        <v>2650540</v>
      </c>
      <c r="G500" s="45">
        <v>734320</v>
      </c>
      <c r="H500" s="46">
        <f t="shared" si="14"/>
        <v>0.27704543225154121</v>
      </c>
    </row>
    <row r="501" spans="1:8" x14ac:dyDescent="0.2">
      <c r="A501" s="42">
        <f t="shared" si="15"/>
        <v>492</v>
      </c>
      <c r="B501" s="43" t="s">
        <v>340</v>
      </c>
      <c r="C501" s="44" t="s">
        <v>103</v>
      </c>
      <c r="D501" s="44" t="s">
        <v>249</v>
      </c>
      <c r="E501" s="44" t="s">
        <v>136</v>
      </c>
      <c r="F501" s="45">
        <v>7800</v>
      </c>
      <c r="G501" s="45">
        <v>1200</v>
      </c>
      <c r="H501" s="46">
        <f t="shared" si="14"/>
        <v>0.15384615384615385</v>
      </c>
    </row>
    <row r="502" spans="1:8" ht="25.5" x14ac:dyDescent="0.2">
      <c r="A502" s="42">
        <f t="shared" si="15"/>
        <v>493</v>
      </c>
      <c r="B502" s="43" t="s">
        <v>333</v>
      </c>
      <c r="C502" s="44" t="s">
        <v>103</v>
      </c>
      <c r="D502" s="44" t="s">
        <v>249</v>
      </c>
      <c r="E502" s="44" t="s">
        <v>135</v>
      </c>
      <c r="F502" s="45">
        <v>2642740</v>
      </c>
      <c r="G502" s="45">
        <v>733120</v>
      </c>
      <c r="H502" s="46">
        <f t="shared" si="14"/>
        <v>0.27740905272558025</v>
      </c>
    </row>
    <row r="503" spans="1:8" ht="25.5" x14ac:dyDescent="0.2">
      <c r="A503" s="42">
        <f t="shared" si="15"/>
        <v>494</v>
      </c>
      <c r="B503" s="43" t="s">
        <v>428</v>
      </c>
      <c r="C503" s="44" t="s">
        <v>103</v>
      </c>
      <c r="D503" s="44" t="s">
        <v>326</v>
      </c>
      <c r="E503" s="44" t="s">
        <v>73</v>
      </c>
      <c r="F503" s="45">
        <v>7728298.4000000004</v>
      </c>
      <c r="G503" s="45">
        <v>0</v>
      </c>
      <c r="H503" s="46">
        <f t="shared" si="14"/>
        <v>0</v>
      </c>
    </row>
    <row r="504" spans="1:8" ht="25.5" x14ac:dyDescent="0.2">
      <c r="A504" s="42">
        <f t="shared" si="15"/>
        <v>495</v>
      </c>
      <c r="B504" s="43" t="s">
        <v>333</v>
      </c>
      <c r="C504" s="44" t="s">
        <v>103</v>
      </c>
      <c r="D504" s="44" t="s">
        <v>326</v>
      </c>
      <c r="E504" s="44" t="s">
        <v>135</v>
      </c>
      <c r="F504" s="45">
        <v>3221298.4</v>
      </c>
      <c r="G504" s="45">
        <v>0</v>
      </c>
      <c r="H504" s="46">
        <f t="shared" si="14"/>
        <v>0</v>
      </c>
    </row>
    <row r="505" spans="1:8" x14ac:dyDescent="0.2">
      <c r="A505" s="42">
        <f t="shared" si="15"/>
        <v>496</v>
      </c>
      <c r="B505" s="43" t="s">
        <v>336</v>
      </c>
      <c r="C505" s="44" t="s">
        <v>103</v>
      </c>
      <c r="D505" s="44" t="s">
        <v>326</v>
      </c>
      <c r="E505" s="44" t="s">
        <v>137</v>
      </c>
      <c r="F505" s="45">
        <v>4507000</v>
      </c>
      <c r="G505" s="45">
        <v>0</v>
      </c>
      <c r="H505" s="46">
        <f t="shared" si="14"/>
        <v>0</v>
      </c>
    </row>
    <row r="506" spans="1:8" ht="25.5" x14ac:dyDescent="0.2">
      <c r="A506" s="42">
        <f t="shared" si="15"/>
        <v>497</v>
      </c>
      <c r="B506" s="43" t="s">
        <v>741</v>
      </c>
      <c r="C506" s="44" t="s">
        <v>103</v>
      </c>
      <c r="D506" s="44" t="s">
        <v>742</v>
      </c>
      <c r="E506" s="44" t="s">
        <v>73</v>
      </c>
      <c r="F506" s="45">
        <v>1000000</v>
      </c>
      <c r="G506" s="45">
        <v>994759.5</v>
      </c>
      <c r="H506" s="46">
        <f t="shared" si="14"/>
        <v>0.99475950000000002</v>
      </c>
    </row>
    <row r="507" spans="1:8" ht="25.5" x14ac:dyDescent="0.2">
      <c r="A507" s="42">
        <f t="shared" si="15"/>
        <v>498</v>
      </c>
      <c r="B507" s="43" t="s">
        <v>333</v>
      </c>
      <c r="C507" s="44" t="s">
        <v>103</v>
      </c>
      <c r="D507" s="44" t="s">
        <v>742</v>
      </c>
      <c r="E507" s="44" t="s">
        <v>135</v>
      </c>
      <c r="F507" s="45">
        <v>1000000</v>
      </c>
      <c r="G507" s="45">
        <v>994759.5</v>
      </c>
      <c r="H507" s="46">
        <f t="shared" si="14"/>
        <v>0.99475950000000002</v>
      </c>
    </row>
    <row r="508" spans="1:8" ht="38.25" x14ac:dyDescent="0.2">
      <c r="A508" s="42">
        <f t="shared" si="15"/>
        <v>499</v>
      </c>
      <c r="B508" s="43" t="s">
        <v>743</v>
      </c>
      <c r="C508" s="44" t="s">
        <v>103</v>
      </c>
      <c r="D508" s="44" t="s">
        <v>744</v>
      </c>
      <c r="E508" s="44" t="s">
        <v>73</v>
      </c>
      <c r="F508" s="45">
        <v>500000</v>
      </c>
      <c r="G508" s="45">
        <v>0</v>
      </c>
      <c r="H508" s="46">
        <f t="shared" si="14"/>
        <v>0</v>
      </c>
    </row>
    <row r="509" spans="1:8" ht="25.5" x14ac:dyDescent="0.2">
      <c r="A509" s="42">
        <f t="shared" si="15"/>
        <v>500</v>
      </c>
      <c r="B509" s="43" t="s">
        <v>333</v>
      </c>
      <c r="C509" s="44" t="s">
        <v>103</v>
      </c>
      <c r="D509" s="44" t="s">
        <v>744</v>
      </c>
      <c r="E509" s="44" t="s">
        <v>135</v>
      </c>
      <c r="F509" s="45">
        <v>500000</v>
      </c>
      <c r="G509" s="45">
        <v>0</v>
      </c>
      <c r="H509" s="46">
        <f t="shared" si="14"/>
        <v>0</v>
      </c>
    </row>
    <row r="510" spans="1:8" ht="38.25" x14ac:dyDescent="0.2">
      <c r="A510" s="42">
        <f t="shared" si="15"/>
        <v>501</v>
      </c>
      <c r="B510" s="43" t="s">
        <v>556</v>
      </c>
      <c r="C510" s="44" t="s">
        <v>103</v>
      </c>
      <c r="D510" s="44" t="s">
        <v>557</v>
      </c>
      <c r="E510" s="44" t="s">
        <v>73</v>
      </c>
      <c r="F510" s="45">
        <v>123900</v>
      </c>
      <c r="G510" s="45">
        <v>53000</v>
      </c>
      <c r="H510" s="46">
        <f t="shared" si="14"/>
        <v>0.42776432606941084</v>
      </c>
    </row>
    <row r="511" spans="1:8" ht="25.5" x14ac:dyDescent="0.2">
      <c r="A511" s="42">
        <f t="shared" si="15"/>
        <v>502</v>
      </c>
      <c r="B511" s="43" t="s">
        <v>333</v>
      </c>
      <c r="C511" s="44" t="s">
        <v>103</v>
      </c>
      <c r="D511" s="44" t="s">
        <v>557</v>
      </c>
      <c r="E511" s="44" t="s">
        <v>135</v>
      </c>
      <c r="F511" s="45">
        <v>123900</v>
      </c>
      <c r="G511" s="45">
        <v>53000</v>
      </c>
      <c r="H511" s="46">
        <f t="shared" si="14"/>
        <v>0.42776432606941084</v>
      </c>
    </row>
    <row r="512" spans="1:8" ht="38.25" x14ac:dyDescent="0.2">
      <c r="A512" s="42">
        <f t="shared" si="15"/>
        <v>503</v>
      </c>
      <c r="B512" s="43" t="s">
        <v>556</v>
      </c>
      <c r="C512" s="44" t="s">
        <v>103</v>
      </c>
      <c r="D512" s="44" t="s">
        <v>504</v>
      </c>
      <c r="E512" s="44" t="s">
        <v>73</v>
      </c>
      <c r="F512" s="45">
        <v>53100</v>
      </c>
      <c r="G512" s="45">
        <v>53100</v>
      </c>
      <c r="H512" s="46">
        <f t="shared" si="14"/>
        <v>1</v>
      </c>
    </row>
    <row r="513" spans="1:8" ht="25.5" x14ac:dyDescent="0.2">
      <c r="A513" s="42">
        <f t="shared" si="15"/>
        <v>504</v>
      </c>
      <c r="B513" s="43" t="s">
        <v>333</v>
      </c>
      <c r="C513" s="44" t="s">
        <v>103</v>
      </c>
      <c r="D513" s="44" t="s">
        <v>504</v>
      </c>
      <c r="E513" s="44" t="s">
        <v>135</v>
      </c>
      <c r="F513" s="45">
        <v>53100</v>
      </c>
      <c r="G513" s="45">
        <v>53100</v>
      </c>
      <c r="H513" s="46">
        <f t="shared" si="14"/>
        <v>1</v>
      </c>
    </row>
    <row r="514" spans="1:8" x14ac:dyDescent="0.2">
      <c r="A514" s="42">
        <f t="shared" si="15"/>
        <v>505</v>
      </c>
      <c r="B514" s="43" t="s">
        <v>302</v>
      </c>
      <c r="C514" s="44" t="s">
        <v>303</v>
      </c>
      <c r="D514" s="44" t="s">
        <v>175</v>
      </c>
      <c r="E514" s="44" t="s">
        <v>73</v>
      </c>
      <c r="F514" s="45">
        <v>1250000</v>
      </c>
      <c r="G514" s="45">
        <v>0</v>
      </c>
      <c r="H514" s="46">
        <f t="shared" si="14"/>
        <v>0</v>
      </c>
    </row>
    <row r="515" spans="1:8" x14ac:dyDescent="0.2">
      <c r="A515" s="42">
        <f t="shared" si="15"/>
        <v>506</v>
      </c>
      <c r="B515" s="43" t="s">
        <v>304</v>
      </c>
      <c r="C515" s="44" t="s">
        <v>305</v>
      </c>
      <c r="D515" s="44" t="s">
        <v>175</v>
      </c>
      <c r="E515" s="44" t="s">
        <v>73</v>
      </c>
      <c r="F515" s="45">
        <v>250000</v>
      </c>
      <c r="G515" s="45">
        <v>0</v>
      </c>
      <c r="H515" s="46">
        <f t="shared" si="14"/>
        <v>0</v>
      </c>
    </row>
    <row r="516" spans="1:8" ht="38.25" x14ac:dyDescent="0.2">
      <c r="A516" s="42">
        <f t="shared" si="15"/>
        <v>507</v>
      </c>
      <c r="B516" s="43" t="s">
        <v>572</v>
      </c>
      <c r="C516" s="44" t="s">
        <v>305</v>
      </c>
      <c r="D516" s="44" t="s">
        <v>178</v>
      </c>
      <c r="E516" s="44" t="s">
        <v>73</v>
      </c>
      <c r="F516" s="45">
        <v>250000</v>
      </c>
      <c r="G516" s="45">
        <v>0</v>
      </c>
      <c r="H516" s="46">
        <f t="shared" si="14"/>
        <v>0</v>
      </c>
    </row>
    <row r="517" spans="1:8" ht="25.5" x14ac:dyDescent="0.2">
      <c r="A517" s="42">
        <f t="shared" si="15"/>
        <v>508</v>
      </c>
      <c r="B517" s="43" t="s">
        <v>429</v>
      </c>
      <c r="C517" s="44" t="s">
        <v>305</v>
      </c>
      <c r="D517" s="44" t="s">
        <v>183</v>
      </c>
      <c r="E517" s="44" t="s">
        <v>73</v>
      </c>
      <c r="F517" s="45">
        <v>250000</v>
      </c>
      <c r="G517" s="45">
        <v>0</v>
      </c>
      <c r="H517" s="46">
        <f t="shared" si="14"/>
        <v>0</v>
      </c>
    </row>
    <row r="518" spans="1:8" ht="25.5" x14ac:dyDescent="0.2">
      <c r="A518" s="42">
        <f t="shared" si="15"/>
        <v>509</v>
      </c>
      <c r="B518" s="43" t="s">
        <v>333</v>
      </c>
      <c r="C518" s="44" t="s">
        <v>305</v>
      </c>
      <c r="D518" s="44" t="s">
        <v>183</v>
      </c>
      <c r="E518" s="44" t="s">
        <v>135</v>
      </c>
      <c r="F518" s="45">
        <v>250000</v>
      </c>
      <c r="G518" s="45">
        <v>0</v>
      </c>
      <c r="H518" s="46">
        <f t="shared" si="14"/>
        <v>0</v>
      </c>
    </row>
    <row r="519" spans="1:8" x14ac:dyDescent="0.2">
      <c r="A519" s="42">
        <f t="shared" si="15"/>
        <v>510</v>
      </c>
      <c r="B519" s="43" t="s">
        <v>306</v>
      </c>
      <c r="C519" s="44" t="s">
        <v>307</v>
      </c>
      <c r="D519" s="44" t="s">
        <v>175</v>
      </c>
      <c r="E519" s="44" t="s">
        <v>73</v>
      </c>
      <c r="F519" s="45">
        <v>1000000</v>
      </c>
      <c r="G519" s="45">
        <v>0</v>
      </c>
      <c r="H519" s="46">
        <f t="shared" si="14"/>
        <v>0</v>
      </c>
    </row>
    <row r="520" spans="1:8" ht="38.25" x14ac:dyDescent="0.2">
      <c r="A520" s="42">
        <f t="shared" si="15"/>
        <v>511</v>
      </c>
      <c r="B520" s="43" t="s">
        <v>572</v>
      </c>
      <c r="C520" s="44" t="s">
        <v>307</v>
      </c>
      <c r="D520" s="44" t="s">
        <v>178</v>
      </c>
      <c r="E520" s="44" t="s">
        <v>73</v>
      </c>
      <c r="F520" s="45">
        <v>1000000</v>
      </c>
      <c r="G520" s="45">
        <v>0</v>
      </c>
      <c r="H520" s="46">
        <f t="shared" si="14"/>
        <v>0</v>
      </c>
    </row>
    <row r="521" spans="1:8" ht="25.5" x14ac:dyDescent="0.2">
      <c r="A521" s="42">
        <f t="shared" si="15"/>
        <v>512</v>
      </c>
      <c r="B521" s="43" t="s">
        <v>429</v>
      </c>
      <c r="C521" s="44" t="s">
        <v>307</v>
      </c>
      <c r="D521" s="44" t="s">
        <v>183</v>
      </c>
      <c r="E521" s="44" t="s">
        <v>73</v>
      </c>
      <c r="F521" s="45">
        <v>1000000</v>
      </c>
      <c r="G521" s="45">
        <v>0</v>
      </c>
      <c r="H521" s="46">
        <f t="shared" si="14"/>
        <v>0</v>
      </c>
    </row>
    <row r="522" spans="1:8" ht="38.25" x14ac:dyDescent="0.2">
      <c r="A522" s="42">
        <f t="shared" si="15"/>
        <v>513</v>
      </c>
      <c r="B522" s="43" t="s">
        <v>718</v>
      </c>
      <c r="C522" s="44" t="s">
        <v>307</v>
      </c>
      <c r="D522" s="44" t="s">
        <v>183</v>
      </c>
      <c r="E522" s="44" t="s">
        <v>144</v>
      </c>
      <c r="F522" s="45">
        <v>1000000</v>
      </c>
      <c r="G522" s="45">
        <v>0</v>
      </c>
      <c r="H522" s="46">
        <f t="shared" si="14"/>
        <v>0</v>
      </c>
    </row>
    <row r="523" spans="1:8" ht="38.25" x14ac:dyDescent="0.2">
      <c r="A523" s="42">
        <f t="shared" si="15"/>
        <v>514</v>
      </c>
      <c r="B523" s="43" t="s">
        <v>745</v>
      </c>
      <c r="C523" s="44" t="s">
        <v>104</v>
      </c>
      <c r="D523" s="44" t="s">
        <v>175</v>
      </c>
      <c r="E523" s="44" t="s">
        <v>73</v>
      </c>
      <c r="F523" s="45">
        <v>243327550</v>
      </c>
      <c r="G523" s="45">
        <v>63948667.5</v>
      </c>
      <c r="H523" s="46">
        <f t="shared" ref="H523:H536" si="16">G523/F523</f>
        <v>0.26280898936433628</v>
      </c>
    </row>
    <row r="524" spans="1:8" ht="25.5" x14ac:dyDescent="0.2">
      <c r="A524" s="42">
        <f t="shared" ref="A524:A536" si="17">A523+1</f>
        <v>515</v>
      </c>
      <c r="B524" s="43" t="s">
        <v>63</v>
      </c>
      <c r="C524" s="44" t="s">
        <v>105</v>
      </c>
      <c r="D524" s="44" t="s">
        <v>175</v>
      </c>
      <c r="E524" s="44" t="s">
        <v>73</v>
      </c>
      <c r="F524" s="45">
        <v>16795600</v>
      </c>
      <c r="G524" s="45">
        <v>4198500</v>
      </c>
      <c r="H524" s="46">
        <f t="shared" si="16"/>
        <v>0.24997618423872919</v>
      </c>
    </row>
    <row r="525" spans="1:8" ht="38.25" x14ac:dyDescent="0.2">
      <c r="A525" s="42">
        <f t="shared" si="17"/>
        <v>516</v>
      </c>
      <c r="B525" s="43" t="s">
        <v>746</v>
      </c>
      <c r="C525" s="44" t="s">
        <v>105</v>
      </c>
      <c r="D525" s="44" t="s">
        <v>250</v>
      </c>
      <c r="E525" s="44" t="s">
        <v>73</v>
      </c>
      <c r="F525" s="45">
        <v>16795600</v>
      </c>
      <c r="G525" s="45">
        <v>4198500</v>
      </c>
      <c r="H525" s="46">
        <f t="shared" si="16"/>
        <v>0.24997618423872919</v>
      </c>
    </row>
    <row r="526" spans="1:8" ht="25.5" x14ac:dyDescent="0.2">
      <c r="A526" s="42">
        <f t="shared" si="17"/>
        <v>517</v>
      </c>
      <c r="B526" s="43" t="s">
        <v>430</v>
      </c>
      <c r="C526" s="44" t="s">
        <v>105</v>
      </c>
      <c r="D526" s="44" t="s">
        <v>273</v>
      </c>
      <c r="E526" s="44" t="s">
        <v>73</v>
      </c>
      <c r="F526" s="45">
        <v>16795600</v>
      </c>
      <c r="G526" s="45">
        <v>4198500</v>
      </c>
      <c r="H526" s="46">
        <f t="shared" si="16"/>
        <v>0.24997618423872919</v>
      </c>
    </row>
    <row r="527" spans="1:8" ht="25.5" x14ac:dyDescent="0.2">
      <c r="A527" s="42">
        <f t="shared" si="17"/>
        <v>518</v>
      </c>
      <c r="B527" s="43" t="s">
        <v>431</v>
      </c>
      <c r="C527" s="44" t="s">
        <v>105</v>
      </c>
      <c r="D527" s="44" t="s">
        <v>251</v>
      </c>
      <c r="E527" s="44" t="s">
        <v>73</v>
      </c>
      <c r="F527" s="45">
        <v>5818600</v>
      </c>
      <c r="G527" s="45">
        <v>1454400</v>
      </c>
      <c r="H527" s="46">
        <f t="shared" si="16"/>
        <v>0.24995703433815694</v>
      </c>
    </row>
    <row r="528" spans="1:8" x14ac:dyDescent="0.2">
      <c r="A528" s="42">
        <f t="shared" si="17"/>
        <v>519</v>
      </c>
      <c r="B528" s="43" t="s">
        <v>432</v>
      </c>
      <c r="C528" s="44" t="s">
        <v>105</v>
      </c>
      <c r="D528" s="44" t="s">
        <v>251</v>
      </c>
      <c r="E528" s="44" t="s">
        <v>146</v>
      </c>
      <c r="F528" s="45">
        <v>5818600</v>
      </c>
      <c r="G528" s="45">
        <v>1454400</v>
      </c>
      <c r="H528" s="46">
        <f t="shared" si="16"/>
        <v>0.24995703433815694</v>
      </c>
    </row>
    <row r="529" spans="1:8" ht="51" x14ac:dyDescent="0.2">
      <c r="A529" s="42">
        <f t="shared" si="17"/>
        <v>520</v>
      </c>
      <c r="B529" s="43" t="s">
        <v>505</v>
      </c>
      <c r="C529" s="44" t="s">
        <v>105</v>
      </c>
      <c r="D529" s="44" t="s">
        <v>252</v>
      </c>
      <c r="E529" s="44" t="s">
        <v>73</v>
      </c>
      <c r="F529" s="45">
        <v>10977000</v>
      </c>
      <c r="G529" s="45">
        <v>2744100</v>
      </c>
      <c r="H529" s="46">
        <f t="shared" si="16"/>
        <v>0.24998633506422518</v>
      </c>
    </row>
    <row r="530" spans="1:8" x14ac:dyDescent="0.2">
      <c r="A530" s="42">
        <f t="shared" si="17"/>
        <v>521</v>
      </c>
      <c r="B530" s="43" t="s">
        <v>432</v>
      </c>
      <c r="C530" s="44" t="s">
        <v>105</v>
      </c>
      <c r="D530" s="44" t="s">
        <v>252</v>
      </c>
      <c r="E530" s="44" t="s">
        <v>146</v>
      </c>
      <c r="F530" s="45">
        <v>10977000</v>
      </c>
      <c r="G530" s="45">
        <v>2744100</v>
      </c>
      <c r="H530" s="46">
        <f t="shared" si="16"/>
        <v>0.24998633506422518</v>
      </c>
    </row>
    <row r="531" spans="1:8" x14ac:dyDescent="0.2">
      <c r="A531" s="42">
        <f t="shared" si="17"/>
        <v>522</v>
      </c>
      <c r="B531" s="43" t="s">
        <v>64</v>
      </c>
      <c r="C531" s="44" t="s">
        <v>106</v>
      </c>
      <c r="D531" s="44" t="s">
        <v>175</v>
      </c>
      <c r="E531" s="44" t="s">
        <v>73</v>
      </c>
      <c r="F531" s="45">
        <v>226531950</v>
      </c>
      <c r="G531" s="45">
        <v>59750167.5</v>
      </c>
      <c r="H531" s="46">
        <f t="shared" si="16"/>
        <v>0.26376044306332946</v>
      </c>
    </row>
    <row r="532" spans="1:8" ht="38.25" x14ac:dyDescent="0.2">
      <c r="A532" s="42">
        <f t="shared" si="17"/>
        <v>523</v>
      </c>
      <c r="B532" s="43" t="s">
        <v>746</v>
      </c>
      <c r="C532" s="44" t="s">
        <v>106</v>
      </c>
      <c r="D532" s="44" t="s">
        <v>250</v>
      </c>
      <c r="E532" s="44" t="s">
        <v>73</v>
      </c>
      <c r="F532" s="45">
        <v>226531950</v>
      </c>
      <c r="G532" s="45">
        <v>59750167.5</v>
      </c>
      <c r="H532" s="46">
        <f t="shared" si="16"/>
        <v>0.26376044306332946</v>
      </c>
    </row>
    <row r="533" spans="1:8" ht="25.5" x14ac:dyDescent="0.2">
      <c r="A533" s="42">
        <f t="shared" si="17"/>
        <v>524</v>
      </c>
      <c r="B533" s="43" t="s">
        <v>430</v>
      </c>
      <c r="C533" s="44" t="s">
        <v>106</v>
      </c>
      <c r="D533" s="44" t="s">
        <v>273</v>
      </c>
      <c r="E533" s="44" t="s">
        <v>73</v>
      </c>
      <c r="F533" s="45">
        <v>226531950</v>
      </c>
      <c r="G533" s="45">
        <v>59750167.5</v>
      </c>
      <c r="H533" s="46">
        <f t="shared" si="16"/>
        <v>0.26376044306332946</v>
      </c>
    </row>
    <row r="534" spans="1:8" ht="25.5" x14ac:dyDescent="0.2">
      <c r="A534" s="42">
        <f t="shared" si="17"/>
        <v>525</v>
      </c>
      <c r="B534" s="43" t="s">
        <v>433</v>
      </c>
      <c r="C534" s="44" t="s">
        <v>106</v>
      </c>
      <c r="D534" s="44" t="s">
        <v>253</v>
      </c>
      <c r="E534" s="44" t="s">
        <v>73</v>
      </c>
      <c r="F534" s="45">
        <v>226531950</v>
      </c>
      <c r="G534" s="45">
        <v>59750167.5</v>
      </c>
      <c r="H534" s="46">
        <f t="shared" si="16"/>
        <v>0.26376044306332946</v>
      </c>
    </row>
    <row r="535" spans="1:8" x14ac:dyDescent="0.2">
      <c r="A535" s="42">
        <f t="shared" si="17"/>
        <v>526</v>
      </c>
      <c r="B535" s="43" t="s">
        <v>352</v>
      </c>
      <c r="C535" s="44" t="s">
        <v>106</v>
      </c>
      <c r="D535" s="44" t="s">
        <v>253</v>
      </c>
      <c r="E535" s="44" t="s">
        <v>141</v>
      </c>
      <c r="F535" s="45">
        <v>226531950</v>
      </c>
      <c r="G535" s="45">
        <v>59750167.5</v>
      </c>
      <c r="H535" s="46">
        <f t="shared" si="16"/>
        <v>0.26376044306332946</v>
      </c>
    </row>
    <row r="536" spans="1:8" s="5" customFormat="1" x14ac:dyDescent="0.2">
      <c r="A536" s="42">
        <f t="shared" si="17"/>
        <v>527</v>
      </c>
      <c r="B536" s="56" t="s">
        <v>147</v>
      </c>
      <c r="C536" s="57"/>
      <c r="D536" s="57"/>
      <c r="E536" s="57"/>
      <c r="F536" s="47">
        <v>1672868079.5899999</v>
      </c>
      <c r="G536" s="47">
        <v>366227940.04000002</v>
      </c>
      <c r="H536" s="46">
        <f t="shared" si="16"/>
        <v>0.21892218789287804</v>
      </c>
    </row>
  </sheetData>
  <autoFilter ref="A9:H536"/>
  <mergeCells count="12">
    <mergeCell ref="F1:H1"/>
    <mergeCell ref="F2:H2"/>
    <mergeCell ref="F4:H4"/>
    <mergeCell ref="F3:H3"/>
    <mergeCell ref="B536:E536"/>
    <mergeCell ref="A5:H5"/>
    <mergeCell ref="A7:A8"/>
    <mergeCell ref="B7:B8"/>
    <mergeCell ref="C7:C8"/>
    <mergeCell ref="D7:D8"/>
    <mergeCell ref="E7:E8"/>
    <mergeCell ref="F7:F8"/>
  </mergeCells>
  <pageMargins left="0.9055118110236221" right="0.9055118110236221"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Приложение 1</vt:lpstr>
      <vt:lpstr>Приложение 2</vt:lpstr>
      <vt:lpstr>'Приложение 2'!Заголовки_для_печати</vt:lpstr>
      <vt:lpstr>'Приложение 1'!Область_печати</vt:lpstr>
      <vt:lpstr>'Приложение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Анастасия Савина</cp:lastModifiedBy>
  <cp:lastPrinted>2022-05-04T06:24:55Z</cp:lastPrinted>
  <dcterms:created xsi:type="dcterms:W3CDTF">1996-10-08T23:32:33Z</dcterms:created>
  <dcterms:modified xsi:type="dcterms:W3CDTF">2022-05-04T06:26:47Z</dcterms:modified>
</cp:coreProperties>
</file>